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161" windowWidth="12060" windowHeight="9735" tabRatio="962" activeTab="0"/>
  </bookViews>
  <sheets>
    <sheet name="T5.1-1" sheetId="1" r:id="rId1"/>
    <sheet name="T5.1-1 sexe" sheetId="2" r:id="rId2"/>
    <sheet name="T5.1-1 motifs" sheetId="3" r:id="rId3"/>
    <sheet name="T5.1-1 ancienneté" sheetId="4" r:id="rId4"/>
    <sheet name="T5.3-1 et T5.3-2" sheetId="5" r:id="rId5"/>
    <sheet name="T5.1-2" sheetId="6" r:id="rId6"/>
    <sheet name="T5.1-3" sheetId="7" r:id="rId7"/>
    <sheet name="minimum garanti" sheetId="8" r:id="rId8"/>
    <sheet name="T5.1-4" sheetId="9" r:id="rId9"/>
    <sheet name="T5.1-5" sheetId="10" r:id="rId10"/>
    <sheet name="T5.1-6" sheetId="11" r:id="rId11"/>
    <sheet name="T5.1-7" sheetId="12" r:id="rId12"/>
    <sheet name="T5.1-8  DGAC-meteo F" sheetId="13" r:id="rId13"/>
    <sheet name="T5.3-3" sheetId="14" r:id="rId14"/>
    <sheet name="T5.3-5 civils hors inva" sheetId="15" r:id="rId15"/>
    <sheet name="T5.3-5 civils inva" sheetId="16" r:id="rId16"/>
    <sheet name="T5.3-6 militaires hors inva" sheetId="17" r:id="rId17"/>
    <sheet name="T5.3-6 militaires inva" sheetId="18" r:id="rId18"/>
    <sheet name="T5.3-7" sheetId="19" r:id="rId19"/>
    <sheet name="bonifications" sheetId="20" r:id="rId20"/>
    <sheet name="T5.2-4" sheetId="21" r:id="rId21"/>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Toc140552903" localSheetId="8">'T5.1-4'!$A$1</definedName>
    <definedName name="_Toc140552904" localSheetId="9">'T5.1-5'!$A$1</definedName>
    <definedName name="_Toc140552918" localSheetId="13">'T5.3-3'!#REF!</definedName>
    <definedName name="_Toc140552919" localSheetId="14">'T5.3-5 civils hors inva'!#REF!</definedName>
    <definedName name="_Toc140552919" localSheetId="15">'T5.3-5 civils inva'!#REF!</definedName>
    <definedName name="_Toc140552920" localSheetId="16">'T5.3-6 militaires hors inva'!$A$1</definedName>
    <definedName name="_Toc140552920" localSheetId="17">'T5.3-6 militaires inva'!$A$1</definedName>
    <definedName name="a">'[4]calcul age moyen'!$C$9:$R$354</definedName>
    <definedName name="Avec_AGFF">'[6]H1_T'!$D$1</definedName>
    <definedName name="Col_Dates_Detail">'[8]H1_T'!$C:$D,'[8]H1_T'!$F:$I,'[8]H1_T'!$K:$N,'[8]H1_T'!$P:$S,'[8]H1_T'!$U:$X,'[8]H1_T'!$Z:$AC,'[8]H1_T'!$AE:$AH,'[8]H1_T'!$AJ:$AM,'[8]H1_T'!$AO:$AR</definedName>
    <definedName name="Dates" localSheetId="0">#REF!</definedName>
    <definedName name="Dates" localSheetId="10">#REF!</definedName>
    <definedName name="Dates" localSheetId="11">#REF!</definedName>
    <definedName name="Dates" localSheetId="20">#REF!</definedName>
    <definedName name="Dates" localSheetId="13">#REF!</definedName>
    <definedName name="Dates">#REF!</definedName>
    <definedName name="DDEF" localSheetId="0">#REF!</definedName>
    <definedName name="DDEF" localSheetId="10">#REF!</definedName>
    <definedName name="DDEF" localSheetId="11">#REF!</definedName>
    <definedName name="DDEF" localSheetId="20">#REF!</definedName>
    <definedName name="DDEF" localSheetId="13">#REF!</definedName>
    <definedName name="DDEF">#REF!</definedName>
    <definedName name="DDEF_P" localSheetId="0">#REF!</definedName>
    <definedName name="DDEF_P" localSheetId="10">#REF!</definedName>
    <definedName name="DDEF_P" localSheetId="11">#REF!</definedName>
    <definedName name="DDEF_P" localSheetId="20">#REF!</definedName>
    <definedName name="DDEF_P" localSheetId="13">#REF!</definedName>
    <definedName name="DDEF_P">#REF!</definedName>
    <definedName name="DDEH" localSheetId="0">#REF!</definedName>
    <definedName name="DDEH" localSheetId="10">#REF!</definedName>
    <definedName name="DDEH" localSheetId="11">#REF!</definedName>
    <definedName name="DDEH" localSheetId="20">#REF!</definedName>
    <definedName name="DDEH" localSheetId="13">#REF!</definedName>
    <definedName name="DDEH">#REF!</definedName>
    <definedName name="DDEH_P" localSheetId="0">#REF!</definedName>
    <definedName name="DDEH_P" localSheetId="10">#REF!</definedName>
    <definedName name="DDEH_P" localSheetId="11">#REF!</definedName>
    <definedName name="DDEH_P" localSheetId="20">#REF!</definedName>
    <definedName name="DDEH_P" localSheetId="13">#REF!</definedName>
    <definedName name="DDEH_P">#REF!</definedName>
    <definedName name="DDET" localSheetId="0">#REF!</definedName>
    <definedName name="DDET" localSheetId="10">#REF!</definedName>
    <definedName name="DDET" localSheetId="11">#REF!</definedName>
    <definedName name="DDET" localSheetId="20">#REF!</definedName>
    <definedName name="DDET" localSheetId="13">#REF!</definedName>
    <definedName name="DDET">#REF!</definedName>
    <definedName name="DDET_P" localSheetId="0">#REF!</definedName>
    <definedName name="DDET_P" localSheetId="10">#REF!</definedName>
    <definedName name="DDET_P" localSheetId="11">#REF!</definedName>
    <definedName name="DDET_P" localSheetId="20">#REF!</definedName>
    <definedName name="DDET_P" localSheetId="13">#REF!</definedName>
    <definedName name="DDET_P">#REF!</definedName>
    <definedName name="DDIF" localSheetId="0">#REF!</definedName>
    <definedName name="DDIF" localSheetId="10">#REF!</definedName>
    <definedName name="DDIF" localSheetId="11">#REF!</definedName>
    <definedName name="DDIF" localSheetId="20">#REF!</definedName>
    <definedName name="DDIF" localSheetId="13">#REF!</definedName>
    <definedName name="DDIF">#REF!</definedName>
    <definedName name="DDIF_P" localSheetId="0">#REF!</definedName>
    <definedName name="DDIF_P" localSheetId="10">#REF!</definedName>
    <definedName name="DDIF_P" localSheetId="11">#REF!</definedName>
    <definedName name="DDIF_P" localSheetId="20">#REF!</definedName>
    <definedName name="DDIF_P" localSheetId="13">#REF!</definedName>
    <definedName name="DDIF_P">#REF!</definedName>
    <definedName name="DDIH" localSheetId="0">#REF!</definedName>
    <definedName name="DDIH" localSheetId="10">#REF!</definedName>
    <definedName name="DDIH" localSheetId="11">#REF!</definedName>
    <definedName name="DDIH" localSheetId="20">#REF!</definedName>
    <definedName name="DDIH" localSheetId="13">#REF!</definedName>
    <definedName name="DDIH">#REF!</definedName>
    <definedName name="DDIH_P" localSheetId="0">#REF!</definedName>
    <definedName name="DDIH_P" localSheetId="10">#REF!</definedName>
    <definedName name="DDIH_P" localSheetId="11">#REF!</definedName>
    <definedName name="DDIH_P" localSheetId="20">#REF!</definedName>
    <definedName name="DDIH_P" localSheetId="13">#REF!</definedName>
    <definedName name="DDIH_P">#REF!</definedName>
    <definedName name="DDIT" localSheetId="0">#REF!</definedName>
    <definedName name="DDIT" localSheetId="10">#REF!</definedName>
    <definedName name="DDIT" localSheetId="11">#REF!</definedName>
    <definedName name="DDIT" localSheetId="20">#REF!</definedName>
    <definedName name="DDIT" localSheetId="13">#REF!</definedName>
    <definedName name="DDIT">#REF!</definedName>
    <definedName name="DDIT_P" localSheetId="0">#REF!</definedName>
    <definedName name="DDIT_P" localSheetId="10">#REF!</definedName>
    <definedName name="DDIT_P" localSheetId="11">#REF!</definedName>
    <definedName name="DDIT_P" localSheetId="20">#REF!</definedName>
    <definedName name="DDIT_P" localSheetId="13">#REF!</definedName>
    <definedName name="DDIT_P">#REF!</definedName>
    <definedName name="FP_L16" localSheetId="0">#REF!</definedName>
    <definedName name="FP_L16" localSheetId="10">#REF!</definedName>
    <definedName name="FP_L16" localSheetId="11">#REF!</definedName>
    <definedName name="FP_L16" localSheetId="20">#REF!</definedName>
    <definedName name="FP_L16" localSheetId="13">#REF!</definedName>
    <definedName name="FP_L16">#REF!</definedName>
    <definedName name="FTOT" localSheetId="0">#REF!</definedName>
    <definedName name="FTOT" localSheetId="10">#REF!</definedName>
    <definedName name="FTOT" localSheetId="11">#REF!</definedName>
    <definedName name="FTOT" localSheetId="20">#REF!</definedName>
    <definedName name="FTOT" localSheetId="13">#REF!</definedName>
    <definedName name="FTOT">#REF!</definedName>
    <definedName name="FTOT_P" localSheetId="0">#REF!</definedName>
    <definedName name="FTOT_P" localSheetId="10">#REF!</definedName>
    <definedName name="FTOT_P" localSheetId="11">#REF!</definedName>
    <definedName name="FTOT_P" localSheetId="20">#REF!</definedName>
    <definedName name="FTOT_P" localSheetId="13">#REF!</definedName>
    <definedName name="FTOT_P">#REF!</definedName>
    <definedName name="H1Regime">'[8]EnvoiEffCot'!$E$4</definedName>
    <definedName name="H2Regime">'[8]EnvoiEffCot'!$F$4</definedName>
    <definedName name="HorsGestion">'[6]H1_T'!$D$2</definedName>
    <definedName name="HTOT" localSheetId="0">#REF!</definedName>
    <definedName name="HTOT" localSheetId="10">#REF!</definedName>
    <definedName name="HTOT" localSheetId="11">#REF!</definedName>
    <definedName name="HTOT" localSheetId="20">#REF!</definedName>
    <definedName name="HTOT" localSheetId="13">#REF!</definedName>
    <definedName name="HTOT">#REF!</definedName>
    <definedName name="HTOT_P" localSheetId="0">#REF!</definedName>
    <definedName name="HTOT_P" localSheetId="10">#REF!</definedName>
    <definedName name="HTOT_P" localSheetId="11">#REF!</definedName>
    <definedName name="HTOT_P" localSheetId="20">#REF!</definedName>
    <definedName name="HTOT_P" localSheetId="13">#REF!</definedName>
    <definedName name="HTOT_P">#REF!</definedName>
    <definedName name="IDEF" localSheetId="0">#REF!</definedName>
    <definedName name="IDEF" localSheetId="10">#REF!</definedName>
    <definedName name="IDEF" localSheetId="11">#REF!</definedName>
    <definedName name="IDEF" localSheetId="20">#REF!</definedName>
    <definedName name="IDEF" localSheetId="13">#REF!</definedName>
    <definedName name="IDEF">#REF!</definedName>
    <definedName name="idef_p" localSheetId="0">#REF!</definedName>
    <definedName name="idef_p" localSheetId="10">#REF!</definedName>
    <definedName name="idef_p" localSheetId="11">#REF!</definedName>
    <definedName name="idef_p" localSheetId="20">#REF!</definedName>
    <definedName name="idef_p" localSheetId="13">#REF!</definedName>
    <definedName name="idef_p">#REF!</definedName>
    <definedName name="IDEH" localSheetId="0">#REF!</definedName>
    <definedName name="IDEH" localSheetId="10">#REF!</definedName>
    <definedName name="IDEH" localSheetId="11">#REF!</definedName>
    <definedName name="IDEH" localSheetId="20">#REF!</definedName>
    <definedName name="IDEH" localSheetId="13">#REF!</definedName>
    <definedName name="IDEH">#REF!</definedName>
    <definedName name="ideh_p" localSheetId="0">#REF!</definedName>
    <definedName name="ideh_p" localSheetId="10">#REF!</definedName>
    <definedName name="ideh_p" localSheetId="11">#REF!</definedName>
    <definedName name="ideh_p" localSheetId="20">#REF!</definedName>
    <definedName name="ideh_p" localSheetId="13">#REF!</definedName>
    <definedName name="ideh_p">#REF!</definedName>
    <definedName name="IDIF" localSheetId="0">#REF!</definedName>
    <definedName name="IDIF" localSheetId="10">#REF!</definedName>
    <definedName name="IDIF" localSheetId="11">#REF!</definedName>
    <definedName name="IDIF" localSheetId="20">#REF!</definedName>
    <definedName name="IDIF" localSheetId="13">#REF!</definedName>
    <definedName name="IDIF">#REF!</definedName>
    <definedName name="idif_p" localSheetId="0">#REF!</definedName>
    <definedName name="idif_p" localSheetId="10">#REF!</definedName>
    <definedName name="idif_p" localSheetId="11">#REF!</definedName>
    <definedName name="idif_p" localSheetId="20">#REF!</definedName>
    <definedName name="idif_p" localSheetId="13">#REF!</definedName>
    <definedName name="idif_p">#REF!</definedName>
    <definedName name="IDIH" localSheetId="0">#REF!</definedName>
    <definedName name="IDIH" localSheetId="10">#REF!</definedName>
    <definedName name="IDIH" localSheetId="11">#REF!</definedName>
    <definedName name="IDIH" localSheetId="20">#REF!</definedName>
    <definedName name="IDIH" localSheetId="13">#REF!</definedName>
    <definedName name="IDIH">#REF!</definedName>
    <definedName name="idih_p" localSheetId="0">#REF!</definedName>
    <definedName name="idih_p" localSheetId="10">#REF!</definedName>
    <definedName name="idih_p" localSheetId="11">#REF!</definedName>
    <definedName name="idih_p" localSheetId="20">#REF!</definedName>
    <definedName name="idih_p" localSheetId="13">#REF!</definedName>
    <definedName name="idih_p">#REF!</definedName>
    <definedName name="INVF" localSheetId="0">#REF!</definedName>
    <definedName name="INVF" localSheetId="10">#REF!</definedName>
    <definedName name="INVF" localSheetId="11">#REF!</definedName>
    <definedName name="INVF" localSheetId="20">#REF!</definedName>
    <definedName name="INVF" localSheetId="13">#REF!</definedName>
    <definedName name="INVF">#REF!</definedName>
    <definedName name="INVF_P" localSheetId="0">#REF!</definedName>
    <definedName name="INVF_P" localSheetId="10">#REF!</definedName>
    <definedName name="INVF_P" localSheetId="11">#REF!</definedName>
    <definedName name="INVF_P" localSheetId="20">#REF!</definedName>
    <definedName name="INVF_P" localSheetId="13">#REF!</definedName>
    <definedName name="INVF_P">#REF!</definedName>
    <definedName name="INVH" localSheetId="0">#REF!</definedName>
    <definedName name="INVH" localSheetId="10">#REF!</definedName>
    <definedName name="INVH" localSheetId="11">#REF!</definedName>
    <definedName name="INVH" localSheetId="20">#REF!</definedName>
    <definedName name="INVH" localSheetId="13">#REF!</definedName>
    <definedName name="INVH">#REF!</definedName>
    <definedName name="INVH_P" localSheetId="0">#REF!</definedName>
    <definedName name="INVH_P" localSheetId="10">#REF!</definedName>
    <definedName name="INVH_P" localSheetId="11">#REF!</definedName>
    <definedName name="INVH_P" localSheetId="20">#REF!</definedName>
    <definedName name="INVH_P" localSheetId="13">#REF!</definedName>
    <definedName name="INVH_P">#REF!</definedName>
    <definedName name="INVT" localSheetId="0">#REF!</definedName>
    <definedName name="INVT" localSheetId="10">#REF!</definedName>
    <definedName name="INVT" localSheetId="11">#REF!</definedName>
    <definedName name="INVT" localSheetId="20">#REF!</definedName>
    <definedName name="INVT" localSheetId="13">#REF!</definedName>
    <definedName name="INVT">#REF!</definedName>
    <definedName name="INVT_P" localSheetId="0">#REF!</definedName>
    <definedName name="INVT_P" localSheetId="10">#REF!</definedName>
    <definedName name="INVT_P" localSheetId="11">#REF!</definedName>
    <definedName name="INVT_P" localSheetId="20">#REF!</definedName>
    <definedName name="INVT_P" localSheetId="13">#REF!</definedName>
    <definedName name="INVT_P">#REF!</definedName>
    <definedName name="LigneCompareCharpin" localSheetId="0">#REF!</definedName>
    <definedName name="LigneCompareCharpin" localSheetId="10">#REF!</definedName>
    <definedName name="LigneCompareCharpin" localSheetId="11">#REF!</definedName>
    <definedName name="LigneCompareCharpin" localSheetId="20">#REF!</definedName>
    <definedName name="LigneCompareCharpin" localSheetId="13">#REF!</definedName>
    <definedName name="LigneCompareCharpin">#REF!</definedName>
    <definedName name="Masse_des_pensions_de_droit_dérivé" localSheetId="0">#REF!</definedName>
    <definedName name="Masse_des_pensions_de_droit_dérivé" localSheetId="10">#REF!</definedName>
    <definedName name="Masse_des_pensions_de_droit_dérivé" localSheetId="11">#REF!</definedName>
    <definedName name="Masse_des_pensions_de_droit_dérivé" localSheetId="20">#REF!</definedName>
    <definedName name="Masse_des_pensions_de_droit_dérivé" localSheetId="13">#REF!</definedName>
    <definedName name="Masse_des_pensions_de_droit_dérivé">#REF!</definedName>
    <definedName name="NomRegime">'[8]EnvoiEffCot'!$E$1</definedName>
    <definedName name="Organisme">'[8]H1_T'!$B$1</definedName>
    <definedName name="PENSTOT" localSheetId="0">#REF!</definedName>
    <definedName name="PENSTOT" localSheetId="10">#REF!</definedName>
    <definedName name="PENSTOT" localSheetId="11">#REF!</definedName>
    <definedName name="PENSTOT" localSheetId="20">#REF!</definedName>
    <definedName name="PENSTOT" localSheetId="13">#REF!</definedName>
    <definedName name="PENSTOT">#REF!</definedName>
    <definedName name="PENSTOT_P" localSheetId="0">#REF!</definedName>
    <definedName name="PENSTOT_P" localSheetId="10">#REF!</definedName>
    <definedName name="PENSTOT_P" localSheetId="11">#REF!</definedName>
    <definedName name="PENSTOT_P" localSheetId="20">#REF!</definedName>
    <definedName name="PENSTOT_P" localSheetId="13">#REF!</definedName>
    <definedName name="PENSTOT_P">#REF!</definedName>
    <definedName name="PourCompG">'[7]FPE après réforme'!#REF!</definedName>
    <definedName name="Prix_00_03">'[5]H0'!$B$128</definedName>
    <definedName name="Prix_2001" localSheetId="0">#REF!</definedName>
    <definedName name="Prix_2001" localSheetId="10">#REF!</definedName>
    <definedName name="Prix_2001" localSheetId="11">#REF!</definedName>
    <definedName name="Prix_2001" localSheetId="20">#REF!</definedName>
    <definedName name="Prix_2001" localSheetId="13">#REF!</definedName>
    <definedName name="Prix_2001">#REF!</definedName>
    <definedName name="Salage" localSheetId="0">#REF!</definedName>
    <definedName name="Salage" localSheetId="10">#REF!</definedName>
    <definedName name="Salage" localSheetId="11">#REF!</definedName>
    <definedName name="Salage" localSheetId="20">#REF!</definedName>
    <definedName name="Salage" localSheetId="13">#REF!</definedName>
    <definedName name="Salage">#REF!</definedName>
    <definedName name="SALARIES_TRIM42006_2" localSheetId="0">'[9]enqemploi données'!$H$2:$K$220</definedName>
    <definedName name="SALARIES_TRIM42006_2" localSheetId="10">'[12]enqemploi données'!$H$2:$K$220</definedName>
    <definedName name="SALARIES_TRIM42006_2" localSheetId="11">'[12]enqemploi données'!$H$2:$K$220</definedName>
    <definedName name="SALARIES_TRIM42006_2" localSheetId="20">'[15]enqemploi données'!$H$2:$K$220</definedName>
    <definedName name="SALARIES_TRIM42006_2" localSheetId="13">'[9]enqemploi données'!$H$2:$K$220</definedName>
    <definedName name="SALARIES_TRIM42006_2">'[1]enqemploi données'!$H$2:$K$220</definedName>
    <definedName name="Tab_Val_Result_01">'[5]H0'!$A$1:$BC$40</definedName>
    <definedName name="Tab_Val_Result_01_H1" localSheetId="0">#REF!</definedName>
    <definedName name="Tab_Val_Result_01_H1" localSheetId="10">#REF!</definedName>
    <definedName name="Tab_Val_Result_01_H1" localSheetId="11">#REF!</definedName>
    <definedName name="Tab_Val_Result_01_H1" localSheetId="20">#REF!</definedName>
    <definedName name="Tab_Val_Result_01_H1" localSheetId="13">#REF!</definedName>
    <definedName name="Tab_Val_Result_01_H1">#REF!</definedName>
    <definedName name="Tab_Val_Result_04">'[5]H0'!$A$45:$BC$114</definedName>
    <definedName name="Tab_Val_Result_04_H1" localSheetId="0">#REF!</definedName>
    <definedName name="Tab_Val_Result_04_H1" localSheetId="10">#REF!</definedName>
    <definedName name="Tab_Val_Result_04_H1" localSheetId="11">#REF!</definedName>
    <definedName name="Tab_Val_Result_04_H1" localSheetId="20">#REF!</definedName>
    <definedName name="Tab_Val_Result_04_H1" localSheetId="13">#REF!</definedName>
    <definedName name="Tab_Val_Result_04_H1">#REF!</definedName>
    <definedName name="Tab_valeurs" localSheetId="0">#REF!</definedName>
    <definedName name="Tab_valeurs" localSheetId="10">#REF!</definedName>
    <definedName name="Tab_valeurs" localSheetId="11">#REF!</definedName>
    <definedName name="Tab_valeurs" localSheetId="20">#REF!</definedName>
    <definedName name="Tab_valeurs" localSheetId="13">#REF!</definedName>
    <definedName name="Tab_valeurs">#REF!</definedName>
    <definedName name="Tab_Valeurs2" localSheetId="0">'[11]retraites FPE civils mili PTT'!$A$4:$BH$9</definedName>
    <definedName name="Tab_Valeurs2" localSheetId="10">'[14]retraites FPE civils mili PTT'!$A$4:$BH$9</definedName>
    <definedName name="Tab_Valeurs2" localSheetId="11">'[14]retraites FPE civils mili PTT'!$A$4:$BH$9</definedName>
    <definedName name="Tab_Valeurs2" localSheetId="20">'[17]retraites FPE civils mili PTT'!$A$4:$BH$9</definedName>
    <definedName name="Tab_Valeurs2" localSheetId="13">'[11]retraites FPE civils mili PTT'!$A$4:$BH$9</definedName>
    <definedName name="Tab_Valeurs2">'[3]retraites FPE civils mili PTT'!$A$4:$BH$9</definedName>
    <definedName name="Tab_ValeursMG09" localSheetId="0">#REF!</definedName>
    <definedName name="Tab_ValeursMG09" localSheetId="10">#REF!</definedName>
    <definedName name="Tab_ValeursMG09" localSheetId="11">#REF!</definedName>
    <definedName name="Tab_ValeursMG09" localSheetId="20">#REF!</definedName>
    <definedName name="Tab_ValeursMG09" localSheetId="13">#REF!</definedName>
    <definedName name="Tab_ValeursMG09">#REF!</definedName>
    <definedName name="Table" localSheetId="0">#REF!</definedName>
    <definedName name="Table" localSheetId="10">#REF!</definedName>
    <definedName name="Table" localSheetId="11">#REF!</definedName>
    <definedName name="Table" localSheetId="20">#REF!</definedName>
    <definedName name="Table" localSheetId="13">#REF!</definedName>
    <definedName name="Table">#REF!</definedName>
    <definedName name="Tcot" localSheetId="0">#REF!</definedName>
    <definedName name="Tcot" localSheetId="10">#REF!</definedName>
    <definedName name="Tcot" localSheetId="11">#REF!</definedName>
    <definedName name="Tcot" localSheetId="20">#REF!</definedName>
    <definedName name="Tcot" localSheetId="13">#REF!</definedName>
    <definedName name="Tcot">#REF!</definedName>
    <definedName name="Val_Euro">'[5]H0'!$B$129</definedName>
    <definedName name="ValEuro" localSheetId="0">#REF!</definedName>
    <definedName name="ValEuro" localSheetId="10">#REF!</definedName>
    <definedName name="ValEuro" localSheetId="11">#REF!</definedName>
    <definedName name="ValEuro" localSheetId="20">#REF!</definedName>
    <definedName name="ValEuro" localSheetId="13">#REF!</definedName>
    <definedName name="ValEuro">#REF!</definedName>
    <definedName name="Variante" localSheetId="0">#REF!</definedName>
    <definedName name="Variante" localSheetId="10">#REF!</definedName>
    <definedName name="Variante" localSheetId="11">#REF!</definedName>
    <definedName name="Variante" localSheetId="20">#REF!</definedName>
    <definedName name="Variante" localSheetId="13">#REF!</definedName>
    <definedName name="Variante">#REF!</definedName>
    <definedName name="VDEF" localSheetId="0">#REF!</definedName>
    <definedName name="VDEF" localSheetId="10">#REF!</definedName>
    <definedName name="VDEF" localSheetId="11">#REF!</definedName>
    <definedName name="VDEF" localSheetId="20">#REF!</definedName>
    <definedName name="VDEF" localSheetId="13">#REF!</definedName>
    <definedName name="VDEF">#REF!</definedName>
    <definedName name="vdef_p" localSheetId="0">#REF!</definedName>
    <definedName name="vdef_p" localSheetId="10">#REF!</definedName>
    <definedName name="vdef_p" localSheetId="11">#REF!</definedName>
    <definedName name="vdef_p" localSheetId="20">#REF!</definedName>
    <definedName name="vdef_p" localSheetId="13">#REF!</definedName>
    <definedName name="vdef_p">#REF!</definedName>
    <definedName name="VDEH" localSheetId="0">#REF!</definedName>
    <definedName name="VDEH" localSheetId="10">#REF!</definedName>
    <definedName name="VDEH" localSheetId="11">#REF!</definedName>
    <definedName name="VDEH" localSheetId="20">#REF!</definedName>
    <definedName name="VDEH" localSheetId="13">#REF!</definedName>
    <definedName name="VDEH">#REF!</definedName>
    <definedName name="vdeh_p" localSheetId="0">#REF!</definedName>
    <definedName name="vdeh_p" localSheetId="10">#REF!</definedName>
    <definedName name="vdeh_p" localSheetId="11">#REF!</definedName>
    <definedName name="vdeh_p" localSheetId="20">#REF!</definedName>
    <definedName name="vdeh_p" localSheetId="13">#REF!</definedName>
    <definedName name="vdeh_p">#REF!</definedName>
    <definedName name="VDIF" localSheetId="0">#REF!</definedName>
    <definedName name="VDIF" localSheetId="10">#REF!</definedName>
    <definedName name="VDIF" localSheetId="11">#REF!</definedName>
    <definedName name="VDIF" localSheetId="20">#REF!</definedName>
    <definedName name="VDIF" localSheetId="13">#REF!</definedName>
    <definedName name="VDIF">#REF!</definedName>
    <definedName name="vdif_p" localSheetId="0">#REF!</definedName>
    <definedName name="vdif_p" localSheetId="10">#REF!</definedName>
    <definedName name="vdif_p" localSheetId="11">#REF!</definedName>
    <definedName name="vdif_p" localSheetId="20">#REF!</definedName>
    <definedName name="vdif_p" localSheetId="13">#REF!</definedName>
    <definedName name="vdif_p">#REF!</definedName>
    <definedName name="VDIH" localSheetId="0">#REF!</definedName>
    <definedName name="VDIH" localSheetId="10">#REF!</definedName>
    <definedName name="VDIH" localSheetId="11">#REF!</definedName>
    <definedName name="VDIH" localSheetId="20">#REF!</definedName>
    <definedName name="VDIH" localSheetId="13">#REF!</definedName>
    <definedName name="VDIH">#REF!</definedName>
    <definedName name="vdih_p" localSheetId="0">#REF!</definedName>
    <definedName name="vdih_p" localSheetId="10">#REF!</definedName>
    <definedName name="vdih_p" localSheetId="11">#REF!</definedName>
    <definedName name="vdih_p" localSheetId="20">#REF!</definedName>
    <definedName name="vdih_p" localSheetId="13">#REF!</definedName>
    <definedName name="vdih_p">#REF!</definedName>
    <definedName name="VIEF" localSheetId="0">#REF!</definedName>
    <definedName name="VIEF" localSheetId="10">#REF!</definedName>
    <definedName name="VIEF" localSheetId="11">#REF!</definedName>
    <definedName name="VIEF" localSheetId="20">#REF!</definedName>
    <definedName name="VIEF" localSheetId="13">#REF!</definedName>
    <definedName name="VIEF">#REF!</definedName>
    <definedName name="VIEF_P" localSheetId="0">#REF!</definedName>
    <definedName name="VIEF_P" localSheetId="10">#REF!</definedName>
    <definedName name="VIEF_P" localSheetId="11">#REF!</definedName>
    <definedName name="VIEF_P" localSheetId="20">#REF!</definedName>
    <definedName name="VIEF_P" localSheetId="13">#REF!</definedName>
    <definedName name="VIEF_P">#REF!</definedName>
    <definedName name="VIEH" localSheetId="0">#REF!</definedName>
    <definedName name="VIEH" localSheetId="10">#REF!</definedName>
    <definedName name="VIEH" localSheetId="11">#REF!</definedName>
    <definedName name="VIEH" localSheetId="20">#REF!</definedName>
    <definedName name="VIEH" localSheetId="13">#REF!</definedName>
    <definedName name="VIEH">#REF!</definedName>
    <definedName name="VIEH_P" localSheetId="0">#REF!</definedName>
    <definedName name="VIEH_P" localSheetId="10">#REF!</definedName>
    <definedName name="VIEH_P" localSheetId="11">#REF!</definedName>
    <definedName name="VIEH_P" localSheetId="20">#REF!</definedName>
    <definedName name="VIEH_P" localSheetId="13">#REF!</definedName>
    <definedName name="VIEH_P">#REF!</definedName>
    <definedName name="VIET" localSheetId="0">#REF!</definedName>
    <definedName name="VIET" localSheetId="10">#REF!</definedName>
    <definedName name="VIET" localSheetId="11">#REF!</definedName>
    <definedName name="VIET" localSheetId="20">#REF!</definedName>
    <definedName name="VIET" localSheetId="13">#REF!</definedName>
    <definedName name="VIET">#REF!</definedName>
    <definedName name="VIET_P" localSheetId="0">#REF!</definedName>
    <definedName name="VIET_P" localSheetId="10">#REF!</definedName>
    <definedName name="VIET_P" localSheetId="11">#REF!</definedName>
    <definedName name="VIET_P" localSheetId="20">#REF!</definedName>
    <definedName name="VIET_P" localSheetId="13">#REF!</definedName>
    <definedName name="VIET_P">#REF!</definedName>
    <definedName name="_xlnm.Print_Area" localSheetId="19">'bonifications'!$A$1:$G$25</definedName>
    <definedName name="_xlnm.Print_Area" localSheetId="0">'T5.1-1'!$A$1:$I$64</definedName>
    <definedName name="_xlnm.Print_Area" localSheetId="3">'T5.1-1 ancienneté'!$A$1:$Y$49</definedName>
    <definedName name="_xlnm.Print_Area" localSheetId="2">'T5.1-1 motifs'!$A$1:$S$53</definedName>
    <definedName name="_xlnm.Print_Area" localSheetId="1">'T5.1-1 sexe'!$A$1:$M$51</definedName>
    <definedName name="_xlnm.Print_Area" localSheetId="5">'T5.1-2'!$A$1:$Q$20</definedName>
    <definedName name="_xlnm.Print_Area" localSheetId="6">'T5.1-3'!$A$1:$O$39</definedName>
    <definedName name="_xlnm.Print_Area" localSheetId="8">'T5.1-4'!$A$1:$V$38</definedName>
    <definedName name="_xlnm.Print_Area" localSheetId="9">'T5.1-5'!$A$1:$F$39</definedName>
    <definedName name="_xlnm.Print_Area" localSheetId="10">'T5.1-6'!$A$1:$L$38</definedName>
    <definedName name="_xlnm.Print_Area" localSheetId="11">'T5.1-7'!$A$1:$L$38</definedName>
    <definedName name="_xlnm.Print_Area" localSheetId="12">'T5.1-8  DGAC-meteo F'!$A$1:$M$54</definedName>
    <definedName name="_xlnm.Print_Area" localSheetId="20">'T5.2-4'!$A$1:$G$25</definedName>
    <definedName name="_xlnm.Print_Area" localSheetId="4">'T5.3-1 et T5.3-2'!$A$1:$M$27</definedName>
    <definedName name="_xlnm.Print_Area" localSheetId="13">'T5.3-3'!$A$1:$M$55</definedName>
    <definedName name="_xlnm.Print_Area" localSheetId="14">'T5.3-5 civils hors inva'!$A$1:$K$27</definedName>
    <definedName name="_xlnm.Print_Area" localSheetId="15">'T5.3-5 civils inva'!$A$1:$I$27</definedName>
    <definedName name="_xlnm.Print_Area" localSheetId="16">'T5.3-6 militaires hors inva'!$A$1:$E$21</definedName>
    <definedName name="_xlnm.Print_Area" localSheetId="17">'T5.3-6 militaires inva'!$A$1:$E$22</definedName>
    <definedName name="_xlnm.Print_Area" localSheetId="18">'T5.3-7'!$A$1:$S$18</definedName>
  </definedNames>
  <calcPr fullCalcOnLoad="1"/>
</workbook>
</file>

<file path=xl/comments5.xml><?xml version="1.0" encoding="utf-8"?>
<comments xmlns="http://schemas.openxmlformats.org/spreadsheetml/2006/main">
  <authors>
    <author>Walraet Emmanuelle</author>
  </authors>
  <commentList>
    <comment ref="A1" authorId="0">
      <text>
        <r>
          <rPr>
            <b/>
            <sz val="8"/>
            <rFont val="Tahoma"/>
            <family val="2"/>
          </rPr>
          <t>Walraet Emmanuelle:</t>
        </r>
        <r>
          <rPr>
            <sz val="8"/>
            <rFont val="Tahoma"/>
            <family val="0"/>
          </rPr>
          <t xml:space="preserve">
attention,  comme précédemment nous renseignons des montants pensions en année pleine et pas des montants moyens versés dans l'année comme indiqué précédemment à tort
</t>
        </r>
        <r>
          <rPr>
            <b/>
            <sz val="8"/>
            <rFont val="Tahoma"/>
            <family val="2"/>
          </rPr>
          <t>AB: est-ce que la CdC fait pareil?</t>
        </r>
      </text>
    </comment>
  </commentList>
</comments>
</file>

<file path=xl/sharedStrings.xml><?xml version="1.0" encoding="utf-8"?>
<sst xmlns="http://schemas.openxmlformats.org/spreadsheetml/2006/main" count="1091" uniqueCount="412">
  <si>
    <t>Pensions civiles hors La Poste et France Télécom (1)</t>
  </si>
  <si>
    <t>Pensions civiles (1)</t>
  </si>
  <si>
    <t>Flux de pensions de droit dérivé entrées en paiement en 2010</t>
  </si>
  <si>
    <t xml:space="preserve"> - Pensions de droit dérivé (1)</t>
  </si>
  <si>
    <t xml:space="preserve">(4) Hors pensions temporaires d'orphelins </t>
  </si>
  <si>
    <t>FPE - Pensions civiles hors La Poste et France Télécom</t>
  </si>
  <si>
    <r>
      <t>Champ</t>
    </r>
    <r>
      <rPr>
        <i/>
        <sz val="9"/>
        <rFont val="Times New Roman"/>
        <family val="1"/>
      </rPr>
      <t> :  pensions civiles et militaires, ayants droit, entrées en paiement chaque année, y compris pensions cristallisées, hors soldes de réserve</t>
    </r>
  </si>
  <si>
    <t>Départs pour motif d'invalidité
 hors La Poste et France Télécom</t>
  </si>
  <si>
    <t>Départs pour motif d'invalidité
 toutes pensions civiles</t>
  </si>
  <si>
    <t>Départs pour motifs d'ancienneté ou familiaux (1)
hors La Poste et France Télécom</t>
  </si>
  <si>
    <t>Départs pour motifs d'ancienneté ou familiaux (1)
toutes pensions civiles</t>
  </si>
  <si>
    <t>dont départs pour motifs familiaux (1)</t>
  </si>
  <si>
    <t>dont titulaires comptant 15 ans de services actifs ou plus (2)</t>
  </si>
  <si>
    <t>Indéterminé (2)</t>
  </si>
  <si>
    <t>(2) Pensions de La poste et France Telecom pour l'essentiel</t>
  </si>
  <si>
    <t>Flux droit dérivé (2)</t>
  </si>
  <si>
    <t>(2) Hors pensions d'orphelins (principales et temporaires).</t>
  </si>
  <si>
    <t>(5) Pour les pensions d'orphelins, seules les pensions principales d'orphelins majeurs infirmes sont prises en compte.</t>
  </si>
  <si>
    <t>(4) Pensions de La Poste et France Telecom pour l'essentiel</t>
  </si>
  <si>
    <t>Flux de nouveaux pensionnés 2010 (départs pour invalidité)</t>
  </si>
  <si>
    <t>Flux de nouveaux pensionnés 2010
(départs pour invalidité)</t>
  </si>
  <si>
    <t xml:space="preserve">FPE - Pensions civiles hors La Poste et France Telecom </t>
  </si>
  <si>
    <t>FPT+FPH - Pensions CNRACL (2)</t>
  </si>
  <si>
    <r>
      <t xml:space="preserve">Effectif </t>
    </r>
    <r>
      <rPr>
        <b/>
        <sz val="8"/>
        <rFont val="Arial"/>
        <family val="2"/>
      </rPr>
      <t xml:space="preserve"> (1)</t>
    </r>
  </si>
  <si>
    <t>(1) Hors soldes de réserve et hors pensions cristallisées</t>
  </si>
  <si>
    <t>(2) Pensions attribuées aux titulaires de la FPT et FPH, dont la durée hebdomadaire de travail est d'au minimum 28 heures. Les médecins hospitaliers, qui relèvent du régime général et de l'Ircantec ne sont pas pris en compte.</t>
  </si>
  <si>
    <t>(3) Principalement attribuées aux policiers et agents de l'administration pénitentiaire</t>
  </si>
  <si>
    <t xml:space="preserve">Fonction publique de l'État </t>
  </si>
  <si>
    <t>Fonction publique territoriale</t>
  </si>
  <si>
    <t>Fonction publique hospitalière</t>
  </si>
  <si>
    <t>Fonctions publiques territoriale et hospitalière</t>
  </si>
  <si>
    <t>Ensemble régime des fonctionnaires et militaires de l'Etat</t>
  </si>
  <si>
    <t>Ouvriers d'État (3)</t>
  </si>
  <si>
    <t>Titulaires (4)</t>
  </si>
  <si>
    <t>Femmes</t>
  </si>
  <si>
    <t>Hommes (en %)</t>
  </si>
  <si>
    <t>Hommes</t>
  </si>
  <si>
    <t>Femmes (en %)</t>
  </si>
  <si>
    <t>dont :</t>
  </si>
  <si>
    <t>Départs pour invalidité</t>
  </si>
  <si>
    <t>Départs pour carrières longues</t>
  </si>
  <si>
    <t>Titulaires comptant au moins 15 ans de services dans un emploi de catégorie active au moment de leur départ (6)</t>
  </si>
  <si>
    <t>Caractéristiques sur l'ensemble des départs :</t>
  </si>
  <si>
    <t xml:space="preserve">Âge moyen à la radiation des cadres </t>
  </si>
  <si>
    <t>Âge moyen de première mise en paiement</t>
  </si>
  <si>
    <t>Part des agents encore rémunérés dans la FP moins d'un an avant la liquidation</t>
  </si>
  <si>
    <t>Durée moyenne de bonifications acquises (en trimestres)</t>
  </si>
  <si>
    <t>Durée moyenne d'assurance tous régimes (en trimestres)</t>
  </si>
  <si>
    <t>Part des pensions avec décote (7)</t>
  </si>
  <si>
    <t>Taux moyen de décote (7)</t>
  </si>
  <si>
    <t>Part des pensions avec surcote (7)</t>
  </si>
  <si>
    <t>Taux moyen de surcote (7)</t>
  </si>
  <si>
    <t>Taux moyen de liquidation</t>
  </si>
  <si>
    <t>Pensions au taux de 80% (hors surcote, décote et minimum garanti)</t>
  </si>
  <si>
    <t>Indice moyen à la liquidation</t>
  </si>
  <si>
    <t>Part des pensions au minimum garanti (en %)</t>
  </si>
  <si>
    <t>Part de la majoration pour enfant dans le montant principal de la pension</t>
  </si>
  <si>
    <t>Pension mensuelle moyenne (en euros) :</t>
  </si>
  <si>
    <t>Avantage principal</t>
  </si>
  <si>
    <t>Avantage principal et accessoire</t>
  </si>
  <si>
    <t>Sources : DGFiP - Service des retraites de l'État (chiffres 2010 provisoires), CNRACL et FSPOEIE.</t>
  </si>
  <si>
    <t>(2) Hors pensions cristallisées et y compris soldes de réserve.</t>
  </si>
  <si>
    <t>(3) Pensionnés en titre définitif.</t>
  </si>
  <si>
    <t>(4) Titulaires affiliés à la CNRACL, dont la durée hebdomadaire de travail est d'au minimum 28 heures. Les médecins hospitaliers, qui relèvent du régime général et de l'Ircantec, ne sont pas pris en compte.</t>
  </si>
  <si>
    <t>Bénéficiaires d'une pension de droit direct entrée en paiement au cours de l'année (flux)</t>
  </si>
  <si>
    <t>FPE - Toutes pensions civiles</t>
  </si>
  <si>
    <t>FPE - Pensions d'ouvriers d'État FSPOEIE</t>
  </si>
  <si>
    <t xml:space="preserve"> </t>
  </si>
  <si>
    <t>Effectifs</t>
  </si>
  <si>
    <t>Montant mensuel moyen de l'avantage principal de droit direct  (en euros)</t>
  </si>
  <si>
    <t>Montant mensuel moyen de la retraite totale de droit direct  (en euros)</t>
  </si>
  <si>
    <t>Bénéficiaires d'une pension de droit dérivé entrée en paiement au cours de l'année (flux)</t>
  </si>
  <si>
    <t>FPE - Pensions militaires (1)</t>
  </si>
  <si>
    <t>FPE - Pensions d'ouvriers d'Etat FSPOEIE (2)</t>
  </si>
  <si>
    <t>FPT - Pensions
CNRACL (2)</t>
  </si>
  <si>
    <t>FPH - Pensions
CNRACL (2)</t>
  </si>
  <si>
    <t>Sources : DGFiP  -  Service des retraites de l'État (chiffres 2010 provisoires), CNRACL et FSPOEIE.</t>
  </si>
  <si>
    <t>(1) Les montants de pension sont calculés hors pensions d'orphelins.</t>
  </si>
  <si>
    <t>(2) Pour les pensions d'orphelins, seules les pensions principales d'orphelins majeurs infirmes sont prises en compte.</t>
  </si>
  <si>
    <t>Total</t>
  </si>
  <si>
    <t>FPT - Pensions CNRACL (4)</t>
  </si>
  <si>
    <t>FPH - Pensions CNRACL (4)</t>
  </si>
  <si>
    <t>Sources : DGFiP - Service des retraites de l'État (chiffres 2010 provisoires) et CNRACL.</t>
  </si>
  <si>
    <t>(1) Montant moyen de pension y compris accessoires.</t>
  </si>
  <si>
    <t>(4) Pensions attribuées aux titulaires de la FPT et FPH, dont la durée hebdomadaire de travail est d'au minimum 28 heures. Les médecins hospitaliers, qui relèvent du régime général et de l'Ircantec ne sont pas pris en compte.</t>
  </si>
  <si>
    <t>Tableau 5.1-2 : Pensions de droit dérivé entrées en paiement en 2010, et principales caractéristiques</t>
  </si>
  <si>
    <t>Fonction publique</t>
  </si>
  <si>
    <t>Ouvriers d'État</t>
  </si>
  <si>
    <t>Décès en activité</t>
  </si>
  <si>
    <t>Décès en retraite</t>
  </si>
  <si>
    <t>Âge moyen de première mise en paiement :</t>
  </si>
  <si>
    <t>Pension mensuelle moyenne en euros :</t>
  </si>
  <si>
    <t>(3) Titulaires affiliés à la CNRACL, dont la durée hebdomadaire de travail est d'au minimum 28 heures. Les médecins hospitaliers, qui relèvent du régime général et de l'Ircantec, ne sont pas pris en compte.</t>
  </si>
  <si>
    <t>Flux annuels de retraités</t>
  </si>
  <si>
    <t>moyenne annuelle</t>
  </si>
  <si>
    <t xml:space="preserve"> - Pensions de droit direct</t>
  </si>
  <si>
    <t xml:space="preserve"> - Pensions de droit dérivé (4)</t>
  </si>
  <si>
    <t xml:space="preserve"> - Pensions de droit dérivé (6)</t>
  </si>
  <si>
    <t>Fonction publique territoriale
et hospitalière</t>
  </si>
  <si>
    <t>Titulaires de la fonction publique territoriale (5)</t>
  </si>
  <si>
    <t>Titulaires de la fonction publique hospitalière (5)</t>
  </si>
  <si>
    <t xml:space="preserve">(2) Y compris soldes de réserve et hors pensions cristallisées </t>
  </si>
  <si>
    <t>(5) Titulaires affiliés à la CNRACL, dont la durée hebdomadaire de travail est d'au minimum 28 heures. Les médecins hospitaliers, qui relèvent du régime général et de l'Ircantec ne sont pas pris en compte.</t>
  </si>
  <si>
    <t>(6) Seules les pensions principales d'orphelin majeur infirme sont incluses.</t>
  </si>
  <si>
    <t>FPE - Pensions des ouvriers d'Etat FSPOEIE</t>
  </si>
  <si>
    <t>FPT - Pensions CNRACL</t>
  </si>
  <si>
    <t>FPH - Pensions CNRACL</t>
  </si>
  <si>
    <r>
      <t xml:space="preserve">Tableau </t>
    </r>
    <r>
      <rPr>
        <b/>
        <sz val="10"/>
        <color indexed="10"/>
        <rFont val="Arial"/>
        <family val="2"/>
      </rPr>
      <t>XXX</t>
    </r>
    <r>
      <rPr>
        <b/>
        <sz val="10"/>
        <rFont val="Arial"/>
        <family val="2"/>
      </rPr>
      <t xml:space="preserve"> : Évolution de la proportion de pensions portées au minimum garanti parmi les pensions entrées en paiement dans l'année</t>
    </r>
  </si>
  <si>
    <t>Âge à la date d'effet de la pension</t>
  </si>
  <si>
    <t>Total des pensions civiles FPE</t>
  </si>
  <si>
    <t xml:space="preserve">Total </t>
  </si>
  <si>
    <t>dont départs pour carrières longues</t>
  </si>
  <si>
    <t>Moins de 40 ans</t>
  </si>
  <si>
    <t>40 ans</t>
  </si>
  <si>
    <t>41 ans</t>
  </si>
  <si>
    <t>42 ans</t>
  </si>
  <si>
    <t>43 ans</t>
  </si>
  <si>
    <t>44 ans</t>
  </si>
  <si>
    <t>45 ans</t>
  </si>
  <si>
    <t>46 ans</t>
  </si>
  <si>
    <t>47 ans</t>
  </si>
  <si>
    <t>48 ans</t>
  </si>
  <si>
    <t>49 ans</t>
  </si>
  <si>
    <t>50 ans</t>
  </si>
  <si>
    <t>51 ans</t>
  </si>
  <si>
    <t>52 ans</t>
  </si>
  <si>
    <t>53 ans</t>
  </si>
  <si>
    <t>54 ans</t>
  </si>
  <si>
    <t>55 ans</t>
  </si>
  <si>
    <t>56 ans</t>
  </si>
  <si>
    <t>57 ans</t>
  </si>
  <si>
    <t>58 ans</t>
  </si>
  <si>
    <t>59 ans</t>
  </si>
  <si>
    <t>60 ans</t>
  </si>
  <si>
    <t>61 ans</t>
  </si>
  <si>
    <t>62 ans</t>
  </si>
  <si>
    <t>63 ans</t>
  </si>
  <si>
    <t>64 ans</t>
  </si>
  <si>
    <t>65 ans</t>
  </si>
  <si>
    <t>Plus de 65 ans</t>
  </si>
  <si>
    <t>Âge moyen</t>
  </si>
  <si>
    <t>Source : DGFiP - Service des retraites de l'État (chiffres 2010 provisoires).</t>
  </si>
  <si>
    <t>Tableau 5.1-5 : Ventilation par âge des militaires dont la pension de retraite (premier droit) est entrée en paiement en 2010</t>
  </si>
  <si>
    <t>Officiers</t>
  </si>
  <si>
    <t>Sous-officiers</t>
  </si>
  <si>
    <t>Caporaux et soldats</t>
  </si>
  <si>
    <t>Total des pensions</t>
  </si>
  <si>
    <t>dont départs pour invalidité</t>
  </si>
  <si>
    <t>Moins de 30 ans</t>
  </si>
  <si>
    <t>30 ans</t>
  </si>
  <si>
    <t>31 ans</t>
  </si>
  <si>
    <t>32 ans</t>
  </si>
  <si>
    <t>33 ans</t>
  </si>
  <si>
    <t>34 ans</t>
  </si>
  <si>
    <t>35 ans</t>
  </si>
  <si>
    <t>36 ans</t>
  </si>
  <si>
    <t>37 ans</t>
  </si>
  <si>
    <t>38 ans</t>
  </si>
  <si>
    <t>39 ans</t>
  </si>
  <si>
    <t>Plus de 58 ans</t>
  </si>
  <si>
    <r>
      <t>Â</t>
    </r>
    <r>
      <rPr>
        <b/>
        <sz val="8"/>
        <rFont val="Arial"/>
        <family val="0"/>
      </rPr>
      <t>ge moyen</t>
    </r>
  </si>
  <si>
    <t>Tableau 5.1-8 : Ventilation par administration d'origine, catégorie hiérarchique et sexe, des agents titulaires des trois fonctions publiques dont la pension est entrée en paiement en 2010</t>
  </si>
  <si>
    <t>Administrations</t>
  </si>
  <si>
    <t>Catégorie hiérarchique</t>
  </si>
  <si>
    <t>A</t>
  </si>
  <si>
    <t>B</t>
  </si>
  <si>
    <t>C</t>
  </si>
  <si>
    <t>Hors catégories (1)</t>
  </si>
  <si>
    <t>Pensions civiles</t>
  </si>
  <si>
    <t>dont pensions civiles hors La Poste et France Télécom</t>
  </si>
  <si>
    <t>AFFAIRES ETRANGERES ET EUROPEENNES</t>
  </si>
  <si>
    <t>AGRICULTURE ET PECHE</t>
  </si>
  <si>
    <t>CULTURE ET COMMUNICATION</t>
  </si>
  <si>
    <t>DEFENSE (CIVILS)   (y compris  ANCIENS COMBATTANTS)</t>
  </si>
  <si>
    <t>ECONOMIE, FINANCES ET INDUSTRIE ; BUDGET, COMPTES PUBLICS, FONCTION PUBLIQUE</t>
  </si>
  <si>
    <t>EDUCATION NATIONALE - ENSEIGNEMENT SUPERIEUR</t>
  </si>
  <si>
    <t>ETABLISSEMENTS PUBLICS DE RECHERCHE   (y compris INRA)</t>
  </si>
  <si>
    <t>INTERIEUR, OUTRE-MER, COLLECTIVITES TERRITORIALES, IMMIGRATION</t>
  </si>
  <si>
    <t>JUSTICE</t>
  </si>
  <si>
    <t>SERVICES DU PREMIER MINISTRE</t>
  </si>
  <si>
    <t>TRAVAIL, EMPLOI, SANTE</t>
  </si>
  <si>
    <t>FRANCE TELECOM</t>
  </si>
  <si>
    <t>Militaires</t>
  </si>
  <si>
    <t>Officiers généraux</t>
  </si>
  <si>
    <t>Officiers supérieurs</t>
  </si>
  <si>
    <t>Officiers subalternes</t>
  </si>
  <si>
    <t>FONCTION PUBLIQUE
TERRITORIALE</t>
  </si>
  <si>
    <t>Régions</t>
  </si>
  <si>
    <t>Départements</t>
  </si>
  <si>
    <t>SDIS</t>
  </si>
  <si>
    <t>Communes</t>
  </si>
  <si>
    <t>Centres d'action sociale</t>
  </si>
  <si>
    <t>Communautés urbaines, districts</t>
  </si>
  <si>
    <t>Syndicats</t>
  </si>
  <si>
    <t>Communauté de communes, de ville</t>
  </si>
  <si>
    <t>Autres collectivités territoriales</t>
  </si>
  <si>
    <t>FONCTION PUBLIQUE HOSPITALIERE</t>
  </si>
  <si>
    <t>Centres hospitaliers régionaux</t>
  </si>
  <si>
    <t>Centre hospitaliers généraux</t>
  </si>
  <si>
    <t>Hôpitaux locaux</t>
  </si>
  <si>
    <t>Centres hospitaliers spécialisés</t>
  </si>
  <si>
    <t>Centres de soin avec ou sans hébergement</t>
  </si>
  <si>
    <t>Établissements publics à caractère sanitaire et social</t>
  </si>
  <si>
    <t>Centre d'hébergement de personnes agées</t>
  </si>
  <si>
    <t>Autres collectivités hospitalières</t>
  </si>
  <si>
    <t>Fonctions publique territoriale et hospitalière</t>
  </si>
  <si>
    <t>Note : l'appellation des ministères renvoie à la nomenclature d'exécution de la loi de finances initiale de l'année.</t>
  </si>
  <si>
    <t>(1) Principalement des policiers et des agents de l'administration pénitentiaire.</t>
  </si>
  <si>
    <r>
      <t xml:space="preserve">FONCTION PUBLIQUE DE L'ÉTAT CIVILS
</t>
    </r>
  </si>
  <si>
    <t>Années d'admission à la retraite</t>
  </si>
  <si>
    <t>Flux droit direct</t>
  </si>
  <si>
    <t>Indice de liquidation</t>
  </si>
  <si>
    <t>Taux de liquidation (en %)</t>
  </si>
  <si>
    <t>Flux droit direct (3)</t>
  </si>
  <si>
    <t>Ensemble - Pensions CNRACL (4)</t>
  </si>
  <si>
    <t>Valeur annuelle moyenne
du point d'indice</t>
  </si>
  <si>
    <t>Sources : DGFiP - Service des retraites de l'État (base des pensions au 31 décembre de chaque année, base 2010 provisoire) et CNRACL.</t>
  </si>
  <si>
    <t>FPT - Pensions CNRACL (2)</t>
  </si>
  <si>
    <t>FPH - Pensions CNRACL (2)</t>
  </si>
  <si>
    <t>Nombre</t>
  </si>
  <si>
    <t>Ensemble</t>
  </si>
  <si>
    <t>Catégorie A</t>
  </si>
  <si>
    <t>Catégorie B</t>
  </si>
  <si>
    <t>Catégorie C</t>
  </si>
  <si>
    <t>Hors catégorie (3)</t>
  </si>
  <si>
    <t>Indéterminé (4)</t>
  </si>
  <si>
    <t>(2) Pensions attribuées aux titulaires de la FPT et FPH, dont la durée hebdomadaire de travail est d'au minimum 28 heures. Les médecins hospitaliers, qui relèvent du régime général et de l'Ircantec, ne sont pas pris en compte.</t>
  </si>
  <si>
    <t>(3) Concerne principalement des policiers et des agents de l'administration pénitentiaire.</t>
  </si>
  <si>
    <t>ns : non significatif</t>
  </si>
  <si>
    <t>Avantage principal moyen      (en euros par mois)</t>
  </si>
  <si>
    <t>Pension totale moyenne     (en euros par mois)</t>
  </si>
  <si>
    <t>Officiers généraux et supérieurs</t>
  </si>
  <si>
    <t>(1) Hors pensions cristallisées et y compris soldes de réserve.</t>
  </si>
  <si>
    <t>Tableau 5.3-7 : Répartition par décile des montants mensuels de pension (avantage principal) de droit direct entrées en paiement en 2010 hors pensions d'invalidité</t>
  </si>
  <si>
    <t>Pensions de droit direct entrées en paiement en 2010 (hors invalidité)</t>
  </si>
  <si>
    <t>1er décile</t>
  </si>
  <si>
    <t>2ème décile</t>
  </si>
  <si>
    <t>3ème décile</t>
  </si>
  <si>
    <t>4ème décile</t>
  </si>
  <si>
    <t>5ème décile</t>
  </si>
  <si>
    <t>6ème décile</t>
  </si>
  <si>
    <t>7ème décile</t>
  </si>
  <si>
    <t>8ème décile</t>
  </si>
  <si>
    <t>9ème décile</t>
  </si>
  <si>
    <t>Ensemble régime des fonctionnaires et militaires de l'Etat (2)</t>
  </si>
  <si>
    <t>Autres  (ex-PTT)</t>
  </si>
  <si>
    <t>LA POSTE</t>
  </si>
  <si>
    <t>ns</t>
  </si>
  <si>
    <t>(4) pensions de La Poste et France Telecom pour l'essentiel</t>
  </si>
  <si>
    <t>-</t>
  </si>
  <si>
    <t>Montant mensuel moyen de l'avantage principal de droit dérivé (en euros)</t>
  </si>
  <si>
    <t>Montant mensuel moyen de la retraite totale de droit dérivé (en euros)</t>
  </si>
  <si>
    <t>hommes</t>
  </si>
  <si>
    <t>femmes</t>
  </si>
  <si>
    <t xml:space="preserve">Tableau XXX : Motif de départ dans les trois fonctions publiques </t>
  </si>
  <si>
    <t>Départs pour motifs familiaux</t>
  </si>
  <si>
    <t>Tableau XXX : Détail des départs pour ancienneté pour les civils des trois fonctions publiques  et détail par armée des militaires</t>
  </si>
  <si>
    <t>Carrières longues</t>
  </si>
  <si>
    <t>Gendarmerie</t>
  </si>
  <si>
    <t>Départ à 55 ans</t>
  </si>
  <si>
    <t>Départ à 50 ans</t>
  </si>
  <si>
    <t>Non officiers</t>
  </si>
  <si>
    <t xml:space="preserve">Ensemble des départs </t>
  </si>
  <si>
    <t>Terre, Mer et Air</t>
  </si>
  <si>
    <t>Taux moyen de liquidation hors décote et surcote</t>
  </si>
  <si>
    <t xml:space="preserve">ECOLOGIE, DEVELOPPEMENT DURABLE, TRANSPORTS, LOGEMENT </t>
  </si>
  <si>
    <t xml:space="preserve">FPE - Toutes pensions civiles </t>
  </si>
  <si>
    <t>FPE - Pensions militaires</t>
  </si>
  <si>
    <t>Droits directs</t>
  </si>
  <si>
    <t>bénéficiaires</t>
  </si>
  <si>
    <t>durée moyenne</t>
  </si>
  <si>
    <t>Pensions entrées en paiement en 2010</t>
  </si>
  <si>
    <t>Départs pour motifs familiaux (5)</t>
  </si>
  <si>
    <r>
      <t>(9) Taux de liquidation de 75 % et plus, sans tenir compte de la surcote ni de la décote, ni des pensions portées au minimum garanti.</t>
    </r>
  </si>
  <si>
    <t>Part des pensions au taux plein (9) (en %)</t>
  </si>
  <si>
    <r>
      <t xml:space="preserve">(7) Hors pensions portées au minimum garanti.
Côté CNRACL, pour les indicateurs concernant la décote, </t>
    </r>
    <r>
      <rPr>
        <sz val="8"/>
        <color indexed="10"/>
        <rFont val="Arial"/>
        <family val="2"/>
      </rPr>
      <t>ajouter commentaire si besoin</t>
    </r>
  </si>
  <si>
    <t>Durée moyenne de services acquis (en trimestres) (1)</t>
  </si>
  <si>
    <t>Ensemble des départs (y compris invalidité et anticipé)</t>
  </si>
  <si>
    <t>FPE - Pensions civiles hors La Poste et FT</t>
  </si>
  <si>
    <t xml:space="preserve">FPE - Pensions civiles hors La Poste et FT </t>
  </si>
  <si>
    <t>(4)</t>
  </si>
  <si>
    <t xml:space="preserve">Pensions civiles hors La Poste et France Télécom </t>
  </si>
  <si>
    <t>Pensions militaires (2)</t>
  </si>
  <si>
    <t xml:space="preserve">Pensions civiles </t>
  </si>
  <si>
    <t xml:space="preserve">Pensions civiles hors La Poste et FT </t>
  </si>
  <si>
    <t>Tableau 5.1-4 : Ventilation par âge et par sexe des fonctionnaires de la fonction publique de l'État dont la pension (premier droit) est entrée en paiement en 2010</t>
  </si>
  <si>
    <t>dont AVIATION CIVILE ET METEO France</t>
  </si>
  <si>
    <r>
      <t xml:space="preserve">Départs </t>
    </r>
    <r>
      <rPr>
        <sz val="8"/>
        <rFont val="Arial"/>
        <family val="2"/>
      </rPr>
      <t>pour motifs familiaux  (5)</t>
    </r>
  </si>
  <si>
    <t>Coût induit par la décote (en millions d'euros) (8)</t>
  </si>
  <si>
    <t>Coût induit par la surcote (en millions d'euros) (8)</t>
  </si>
  <si>
    <t>Pensions civiles hors La Poste et France Télécom</t>
  </si>
  <si>
    <t>Durée moyenne de services acquis (en trimestres)  (1)</t>
  </si>
  <si>
    <t>Flux de pensions de droit direct entrées en paiement en 2010</t>
  </si>
  <si>
    <t>Pensions civiles hors La Poste et France Télécom  -  Départs pour ancienneté</t>
  </si>
  <si>
    <t>Pensions civiles  -  Départs pour ancienneté</t>
  </si>
  <si>
    <t>Pensions militaires (2) - Tous motifs de départ</t>
  </si>
  <si>
    <t>(5)  pour les départs pour ancienneté uniquement, hors carrières longues et hors départs pour motifs familiaux</t>
  </si>
  <si>
    <t>Catégorie active (5) (6)</t>
  </si>
  <si>
    <t>Catégorie sédentaire (5)</t>
  </si>
  <si>
    <t xml:space="preserve">(1) Y compris soldes de réserves. </t>
  </si>
  <si>
    <t>Gain mensuel moyen procuré par la surcote (en euros) (3)</t>
  </si>
  <si>
    <t>Perte mensuelle moyenne occasionnée par la décote  (en euros) (3)</t>
  </si>
  <si>
    <t>(3) Respectivement pour les bénéficiaires d'une surcote ou décote uniquement, hors pensions portées au minimum garanti, et calculés sur le montant principal de la pension et la majoration pour enfant.</t>
  </si>
  <si>
    <t>Pensions militaires (1)</t>
  </si>
  <si>
    <t>(1) Effectifs hors pensions cristallisées. Indicateurs calculés hors pensions d'orphelins.</t>
  </si>
  <si>
    <t>Orphelins (3)</t>
  </si>
  <si>
    <t>(3) SRE : pensions principales d'orphelins. CNRACL et FSPOEIE : pensions principales d'orphelin majeur infirme.</t>
  </si>
  <si>
    <t>(1) Hors pensions d'orphelins (principales et temporaires) jusqu'en 2009 ; y compris 388 pensions princiaples d'orphelins en 2010</t>
  </si>
  <si>
    <t>Tableau 5.1-1 : Pensions entrées en paiement en 2010 issues des trois fonctions publiques, militaires et ouvriers d'État</t>
  </si>
  <si>
    <t>Tableau 5.1-XX : Pensions entrées en paiement en 2010 issues des trois fonctions publiques, militaires et ouvriers d'État - Détail par genre</t>
  </si>
  <si>
    <t xml:space="preserve">Tableau 5.1-3 : Évolution du nombre de pensions entrées en paiement chaque année, issues des trois fonctions publiques, militaires et ouvriers d'État </t>
  </si>
  <si>
    <t>Perte mensuelle moyenne liée à la décote (en euros) (7)</t>
  </si>
  <si>
    <t>Bénéfice mensuel moyen lié à la surcote (en euros) (7)</t>
  </si>
  <si>
    <t>Départs pour ancienneté (10)</t>
  </si>
  <si>
    <t>(10) y compris carrières longues et hors motifs familiaux</t>
  </si>
  <si>
    <t>FPE - Toutes pensions civiles (1)</t>
  </si>
  <si>
    <t>Champ : Pensions militaires ayants droit entrées en paiement en 2010 hors pensions cristallisées et y compris soldes de réserve</t>
  </si>
  <si>
    <t>(1) Ces séries ont été révisées de 2000 à 2003 et pour les militaires à partir de 2007 par rapport à la publication précédente dans le jaune pensions</t>
  </si>
  <si>
    <t>évolution 2010/2000</t>
  </si>
  <si>
    <r>
      <t xml:space="preserve">Tableau 5.3-5 : Montant mensuel moyen des pensions de droit direct entrées en paiement en 2010 selon la catégorie hiérarchique et le sexe, </t>
    </r>
    <r>
      <rPr>
        <b/>
        <sz val="10"/>
        <rFont val="Arial"/>
        <family val="2"/>
      </rPr>
      <t>hors pensions d'invalidité</t>
    </r>
  </si>
  <si>
    <t>Pension moyenne totale      (en euros par mois) (1)</t>
  </si>
  <si>
    <t>Tableau 5.3-5 : Montant mensuel moyen des pensions de droit direct entrées en paiement en 2010 selon la catégorie hiérarchique et le sexe, départs pour invalidité</t>
  </si>
  <si>
    <t>Pension moyenne totale      (en euros par mois)(1)</t>
  </si>
  <si>
    <t>Tableau 5.3-6 : Montant mensuel moyen des pensions militaires de droit direct entrées en paiement en 2010 selon le grade et le sexe, hors pensions d'invalidité</t>
  </si>
  <si>
    <t>Tableau 5.3-6 : Montant mensuel moyen des pensions militaires de droit direct entrées en paiement en 2010 selon le grade et le sexe, départs pour invalidité</t>
  </si>
  <si>
    <t>Les durées moyennes sont celles des seuls bénéficiaires, et sont exprimées en trimestres</t>
  </si>
  <si>
    <r>
      <t xml:space="preserve">Tableau XXX : bonifications des pensions civiles et militaires de l'État </t>
    </r>
    <r>
      <rPr>
        <b/>
        <sz val="10"/>
        <color indexed="14"/>
        <rFont val="Arial"/>
        <family val="2"/>
      </rPr>
      <t>et CNRACL?</t>
    </r>
    <r>
      <rPr>
        <b/>
        <sz val="10"/>
        <rFont val="Arial"/>
        <family val="0"/>
      </rPr>
      <t xml:space="preserve"> entrées en paiement en 2010 </t>
    </r>
  </si>
  <si>
    <r>
      <t xml:space="preserve">Tableau 5.3-1 : Montant moyen des pensions mensuelles brutes </t>
    </r>
    <r>
      <rPr>
        <b/>
        <sz val="10"/>
        <rFont val="Arial"/>
        <family val="2"/>
      </rPr>
      <t xml:space="preserve">de droit direct </t>
    </r>
    <r>
      <rPr>
        <b/>
        <sz val="10"/>
        <color indexed="10"/>
        <rFont val="Arial"/>
        <family val="2"/>
      </rPr>
      <t>pour les entrées en paiement</t>
    </r>
    <r>
      <rPr>
        <b/>
        <sz val="10"/>
        <rFont val="Arial"/>
        <family val="0"/>
      </rPr>
      <t xml:space="preserve"> en 2009 et 2010</t>
    </r>
  </si>
  <si>
    <r>
      <t xml:space="preserve">Tableau 5.3-2 : Montant moyen des pensions mensuelles brutes de droit dérivé </t>
    </r>
    <r>
      <rPr>
        <b/>
        <sz val="10"/>
        <color indexed="10"/>
        <rFont val="Arial"/>
        <family val="2"/>
      </rPr>
      <t>pour les entrées en paiement</t>
    </r>
    <r>
      <rPr>
        <b/>
        <sz val="10"/>
        <rFont val="Arial"/>
        <family val="0"/>
      </rPr>
      <t xml:space="preserve"> en 2009 et 2010</t>
    </r>
  </si>
  <si>
    <t>Pension mensuelle moyenne (1)</t>
  </si>
  <si>
    <t>n.d</t>
  </si>
  <si>
    <t>(7) Hors pensions portées au minimum garanti.
Pour les indicateurs concernant la décote :
- coté Service des retraites de l'État, seuls les départs pour ancienneté ont été pris en compte.
- coté CNRACL, les départs pour motifs d'ancienneté et familiaux (h</t>
  </si>
  <si>
    <t xml:space="preserve"> - </t>
  </si>
  <si>
    <t>Catégorie sédentaire (9)</t>
  </si>
  <si>
    <t>Catégorie active (9)</t>
  </si>
  <si>
    <t xml:space="preserve">
Titulaires (3)</t>
  </si>
  <si>
    <t>FPT+FPH - Pensions CNRACL</t>
  </si>
  <si>
    <t>Tableau 5.1-6 : Ventilation par âge et par sexe des agents titulaires de la fonction publique territoriale (1) dont la pension est entrée en paiement en 2010</t>
  </si>
  <si>
    <t>Âge à l'entrée en jouissance de la pension</t>
  </si>
  <si>
    <t>Départs pour motifs d'ancienneté ou familiaux (2)</t>
  </si>
  <si>
    <t>Départs pour motif d'invalidité</t>
  </si>
  <si>
    <t>FPT
Total des pensions CNRACL</t>
  </si>
  <si>
    <t>dont départs carrières longues</t>
  </si>
  <si>
    <t>dont départs anticipés  pour motifs familiaux (2)</t>
  </si>
  <si>
    <t>dont titulaires comptant 15 ans de services actifs ou plus (3)</t>
  </si>
  <si>
    <t>Source : CNRACL.</t>
  </si>
  <si>
    <t>(1) Titulaires affiliés à la CNRACL, dont la durée hebdomadaire de travail est d'au minimum 28 heures.</t>
  </si>
  <si>
    <t>(2) Les conditions de départ anticipé pour motifs familiaux pour les agents ayant 15 ans de services recouvrent trois cas : trois enfants vivants ou élevés pendant 9 ans, soit un enfant âgé de plus d'un an et atteint d'une invalidité, soit un conjoint inv</t>
  </si>
  <si>
    <t>(3) Titulaires comptant 15 ans de services actifs ou plus au moment de leur départ à la retraite. Le champ de cette colonne porte sur l'ensemble des départs pour motifs d'ancienneté ou familiaux. Les agents titulaires ayant accompli quinze ans de services</t>
  </si>
  <si>
    <t>Tableau 5.1-7 : Répartition par âge et par sexe des agents titulaires de la fonction publique hospitalière (1) dont la pension est entrée en paiement en 2010</t>
  </si>
  <si>
    <t>FPH
Total des pensions CNRACL</t>
  </si>
  <si>
    <t>(1) Titulaires affiliés à la CNRACL, dont la durée hebdomadaire de travail est d'au minimum 28 heures. Les médecins hospitaliers, qui relèvent du régime général et de l'Ircantec ne sont pas pris en compte.</t>
  </si>
  <si>
    <t>(2) Les conditions de départ anticipé pour motifs familiaux pour les agents ayant 15 ans de services recouvrent trois cas, trois enfants vivants ou élevés pendant 9 ans, soit un enfant âgé de plus d'un an et atteint d'une invalidité, soit un conjoint inva</t>
  </si>
  <si>
    <t>Pensions CNRACL - total FPT (4)</t>
  </si>
  <si>
    <t>Offices publics d'habitation (6)</t>
  </si>
  <si>
    <t>Pensions CNRACL - total FPH (4)</t>
  </si>
  <si>
    <t>FPT - Pensions
CNRACL (4)</t>
  </si>
  <si>
    <t>FPH - Pensions
CNRACL (4)</t>
  </si>
  <si>
    <t>(4) Pensions attribuées aux titulaires de la FPT et FPH, dont la durée hebdomadaire de travail est d'au minimum 28 heures. Les médecins hospitaliers, qui relèvent du régime général et de l'Ircantec, ne sont pas pris en compte.</t>
  </si>
  <si>
    <t>Pension mensuelle moyenne</t>
  </si>
  <si>
    <t>Flux droit dérivé (6)</t>
  </si>
  <si>
    <t>FSPOEIE</t>
  </si>
  <si>
    <t>n.s</t>
  </si>
  <si>
    <t>n.s = non significatif; seul 1% de la population des retraités du FSPOEIE a sa pension calculée sur une base indiciaire</t>
  </si>
  <si>
    <t>(6) Pour les pensions d'orphelins, seules les pensions principales d'orphelins majeurs infirmes sont prises en compte.</t>
  </si>
  <si>
    <t>NB : La détermination du montant de la pension pour le premier mois (avantage principal) se calcule en multipliant la valeur du point par l’indice de liquidation et par le taux de liquidation lorsque la pension n'est pas soumise au minimum garanti. Le mon</t>
  </si>
  <si>
    <t>Pension moyenne totale (en euros par mois)</t>
  </si>
  <si>
    <t>Pension moyenne totale     (en euros par mois)</t>
  </si>
  <si>
    <t>FPT - Pensions CNRACL (3)</t>
  </si>
  <si>
    <t>FPH - Pensions CNRACL (3)</t>
  </si>
  <si>
    <t>FPT+FPH - Pensions CNRACL (3)</t>
  </si>
  <si>
    <t>(3) Pensions attribuées aux titulaires de la FPT et FPH, dont la durée hebdomadaire de travail est d'au minimum 28 heures. Les médecins hospitaliers, qui relèvent du régime général et de l'Ircantec, ne sont pas pris en compte.</t>
  </si>
  <si>
    <t>Pensions de droit direct</t>
  </si>
  <si>
    <t>Pensions de droit dérivé</t>
  </si>
  <si>
    <t>FPE - Pensions civiles FPE y compris La Poste et France Télécom (1)</t>
  </si>
  <si>
    <t>Effectif de pensionnés décédés</t>
  </si>
  <si>
    <t>Durée moyenne de perception de la pension (en années)</t>
  </si>
  <si>
    <t>FPE - Pensions militaires FPE (1)</t>
  </si>
  <si>
    <t xml:space="preserve">Durée moyenne de perception de la pension (en années) </t>
  </si>
  <si>
    <t>FPE - Pensions des ouvriers d'État FSPOEIE (2)</t>
  </si>
  <si>
    <t>Ensemble - Pensions CNRACL (2)</t>
  </si>
  <si>
    <t>Durée moyenne de perception de la pension (en années) - droit direct</t>
  </si>
  <si>
    <t>Sources : DGFiP - Service des retraites de l'État, CNRACL et FSPOEIE.</t>
  </si>
  <si>
    <t>(2) Décès de  2010</t>
  </si>
  <si>
    <r>
      <t>Tableau 5.2-4 : Pensionnés relevant du régime des pensions civiles et militaires de l'État ou de la CNRACL,</t>
    </r>
    <r>
      <rPr>
        <b/>
        <sz val="10"/>
        <rFont val="Arial"/>
        <family val="2"/>
      </rPr>
      <t xml:space="preserve"> décédés en 2010 (ou à défaut 2009)</t>
    </r>
  </si>
  <si>
    <r>
      <t xml:space="preserve">(1) </t>
    </r>
    <r>
      <rPr>
        <b/>
        <sz val="8"/>
        <rFont val="Arial"/>
        <family val="2"/>
      </rPr>
      <t>Décès de  2009</t>
    </r>
    <r>
      <rPr>
        <sz val="8"/>
        <rFont val="Arial"/>
        <family val="2"/>
      </rPr>
      <t>. Y compris soldes de réserve et pensions cristallisées. Hors pensions d'orphelins.</t>
    </r>
  </si>
  <si>
    <r>
      <t>Flux de pensions de droit direct</t>
    </r>
    <r>
      <rPr>
        <sz val="8"/>
        <color indexed="9"/>
        <rFont val="Arial"/>
        <family val="2"/>
      </rPr>
      <t xml:space="preserve"> </t>
    </r>
    <r>
      <rPr>
        <b/>
        <sz val="8"/>
        <color indexed="9"/>
        <rFont val="Arial"/>
        <family val="2"/>
      </rPr>
      <t>entrées en paiement en 2010</t>
    </r>
  </si>
  <si>
    <t>(3)</t>
  </si>
  <si>
    <t>Caractéristiques sur l'ensemble des départs</t>
  </si>
  <si>
    <r>
      <t>territoriale</t>
    </r>
    <r>
      <rPr>
        <sz val="8"/>
        <color indexed="9"/>
        <rFont val="Arial"/>
        <family val="2"/>
      </rPr>
      <t xml:space="preserve">
Titulaires (3)</t>
    </r>
  </si>
  <si>
    <r>
      <t>hospitalière</t>
    </r>
    <r>
      <rPr>
        <sz val="8"/>
        <color indexed="9"/>
        <rFont val="Arial"/>
        <family val="2"/>
      </rPr>
      <t xml:space="preserve">
Titulaires (3)</t>
    </r>
  </si>
  <si>
    <t>Fonction publique d'Etat</t>
  </si>
  <si>
    <t>Tableau 5.3-3 : Évolution de la pension mensuelle brute , de l'indice et du taux de liquidation moyens des pensions entrées en paiement chaque année (en euros courants)</t>
  </si>
  <si>
    <t>Flux de nouveaux pensionnés 2010 (hors invalidité)</t>
  </si>
  <si>
    <t>Flux de nouveaux pensionnés 2010
(hors invalidité)</t>
  </si>
  <si>
    <t>Bonifications pour services hors d'Europe</t>
  </si>
  <si>
    <t>Bonifications pour enfants</t>
  </si>
  <si>
    <t>Bonifications pour bénéfices de campagne</t>
  </si>
  <si>
    <t>Bonifications pour services aériens ou sous-marins</t>
  </si>
  <si>
    <t>Bonifications pour enseignement technique</t>
  </si>
  <si>
    <t>Bonifications du cinquième</t>
  </si>
  <si>
    <t>Bonifications ne relevant pas de l'article L12 du CPCMR  (3)</t>
  </si>
  <si>
    <r>
      <t xml:space="preserve">(7) Hors pensions portées au minimum garanti. Côté CNRACL, pour les indicateurs concernant la décote, </t>
    </r>
    <r>
      <rPr>
        <sz val="8"/>
        <color indexed="10"/>
        <rFont val="Arial"/>
        <family val="2"/>
      </rPr>
      <t>ajouter commentaire si besoin</t>
    </r>
  </si>
  <si>
    <t>(1) Les service acquis correspondent aux services pris en compte dans la liquidation du droit à pension (définis à l'article L11 du code des pensions civiles et militaires) avant tout écrêtement. Les services retenus, figurant antérieurement dans le rappo</t>
  </si>
  <si>
    <t>(5) Les conditions de départ anticipé pour motifs familiaux pour les agents ayant 15 ans de services recouvrent trois cas : soit trois enfants vivants ou élevés pendant 9 ans, soit un enfant âgé de plus d'un an et atteint d'une invalidité, soit un conjoin</t>
  </si>
  <si>
    <r>
      <t xml:space="preserve">(6) Titulaires comptant 15 ans de services actifs ou plus au moment de leur départ à la retraite. </t>
    </r>
    <r>
      <rPr>
        <sz val="8"/>
        <rFont val="Arial"/>
        <family val="2"/>
      </rPr>
      <t>Les agents titulaires ayant accompli quinze ans de services dans un emploi de catégorie active peuvent partir à la retraite dès 55 ans (au lieu de 60 ans), v</t>
    </r>
  </si>
  <si>
    <t xml:space="preserve">(8) Le coût présenté ici ne prend pas en compte les effets induits des modifications de comportements consécutifs aux incitations de la décote et la surcote. En effet, la décote et la surcote incitent au report d'activité, qui a pour effet de diminuer la </t>
  </si>
  <si>
    <t>(6) Titulaires comptant 15 ans de services actifs ou plus au moment de leur départ à la retraite. Les agents titulaires ayant accompli quinze ans de services dans un emploi de catégorie active peuvent partir à la retraite dès 55 ans (au lieu de 60 ans), v</t>
  </si>
  <si>
    <t>(1) Les conditions de départ anticipé pour motifs familiaux pour les agents ayant 15 ans de services recouvrent trois cas : soit trois enfants vivants ou élevés pendant 9 ans, soit un enfant âgé de plus d'un an et atteint d'une invalidité, soit un conjoin</t>
  </si>
  <si>
    <t>(2) Titulaires comptant 15 ans de services actifs ou plus au moment de leur départ à la retraite. Les agents titulaires ayant accompli quinze ans de services dans un emploi de catégorie active peuvent partir à la retraite dès 55 ans (au lieu de 60 ans), v</t>
  </si>
  <si>
    <t>(3) Hors pensions cristallisées et y compris soldes de réserve. En 2006, l'élargissement des conditions d'accès à une pension civile et militaire de retraite aux sous-officiers atteint d'une infirmité avant 15 ans de services a entraîné la baisse de l'ind</t>
  </si>
  <si>
    <t>Départs pour motifs familiaux  (5)</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</si>
</sst>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
    <numFmt numFmtId="167" formatCode="#,##0\ _€"/>
    <numFmt numFmtId="168" formatCode="#,##0&quot; €&quot;;\-#,##0&quot; €&quot;"/>
    <numFmt numFmtId="169" formatCode="#,##0&quot; €&quot;;[Red]\-#,##0&quot; €&quot;"/>
    <numFmt numFmtId="170" formatCode="#,##0.00&quot; €&quot;;\-#,##0.00&quot; €&quot;"/>
    <numFmt numFmtId="171" formatCode="#,##0.00&quot; €&quot;;[Red]\-#,##0.00&quot; €&quot;"/>
    <numFmt numFmtId="172" formatCode="_-* #,##0&quot; €&quot;_-;\-* #,##0&quot; €&quot;_-;_-* &quot;-&quot;&quot; €&quot;_-;_-@_-"/>
    <numFmt numFmtId="173" formatCode="_-* #,##0_ _€_-;\-* #,##0_ _€_-;_-* &quot;-&quot;_ _€_-;_-@_-"/>
    <numFmt numFmtId="174" formatCode="_-* #,##0.00&quot; €&quot;_-;\-* #,##0.00&quot; €&quot;_-;_-* &quot;-&quot;??&quot; €&quot;_-;_-@_-"/>
    <numFmt numFmtId="175" formatCode="_-* #,##0.00_ _€_-;\-* #,##0.00_ _€_-;_-* &quot;-&quot;??_ _€_-;_-@_-"/>
    <numFmt numFmtId="176" formatCode="&quot;Vrai&quot;;&quot;Vrai&quot;;&quot;Faux&quot;"/>
    <numFmt numFmtId="177" formatCode="&quot;Actif&quot;;&quot;Actif&quot;;&quot;Inactif&quot;"/>
    <numFmt numFmtId="178" formatCode="_-* #,##0.0\ _€_-;\-* #,##0.0\ _€_-;_-* &quot;-&quot;??\ _€_-;_-@_-"/>
    <numFmt numFmtId="179" formatCode="_-* #,##0\ _€_-;\-* #,##0\ _€_-;_-* &quot;-&quot;??\ _€_-;_-@_-"/>
    <numFmt numFmtId="180" formatCode="mmm\-yyyy"/>
    <numFmt numFmtId="181" formatCode="0.0000000"/>
    <numFmt numFmtId="182" formatCode="0.000000"/>
    <numFmt numFmtId="183" formatCode="0.00000"/>
    <numFmt numFmtId="184" formatCode="0.0000"/>
    <numFmt numFmtId="185" formatCode="0.000"/>
    <numFmt numFmtId="186" formatCode="_-* #,##0.0\ _€_-;\-* #,##0.0\ _€_-;_-* &quot;-&quot;?\ _€_-;_-@_-"/>
    <numFmt numFmtId="187" formatCode="#,##0\ &quot;€&quot;"/>
    <numFmt numFmtId="188" formatCode="#,##0.000"/>
    <numFmt numFmtId="189" formatCode="#,##0.0"/>
    <numFmt numFmtId="190" formatCode="_-* #,##0\ _F_-;\-* #,##0\ _F_-;_-* &quot;-&quot;??\ _F_-;_-@_-"/>
    <numFmt numFmtId="191" formatCode="#,##0.0\ &quot;€&quot;"/>
    <numFmt numFmtId="192" formatCode="#,##0.0\ _€"/>
    <numFmt numFmtId="193" formatCode="#,##0.00\ _€"/>
    <numFmt numFmtId="194" formatCode="#,##0;[Red]#,##0"/>
    <numFmt numFmtId="195" formatCode="0.00000000"/>
    <numFmt numFmtId="196" formatCode="#,##0.00\ &quot;€&quot;"/>
    <numFmt numFmtId="197" formatCode="dd/mm/yyyy"/>
  </numFmts>
  <fonts count="44">
    <font>
      <sz val="10"/>
      <name val="Arial"/>
      <family val="0"/>
    </font>
    <font>
      <b/>
      <sz val="8"/>
      <name val="Times"/>
      <family val="0"/>
    </font>
    <font>
      <sz val="10"/>
      <name val="Times New Roman"/>
      <family val="0"/>
    </font>
    <font>
      <u val="single"/>
      <sz val="10"/>
      <color indexed="12"/>
      <name val="Arial"/>
      <family val="0"/>
    </font>
    <font>
      <u val="single"/>
      <sz val="10"/>
      <color indexed="36"/>
      <name val="Arial"/>
      <family val="0"/>
    </font>
    <font>
      <sz val="6"/>
      <name val="Times"/>
      <family val="0"/>
    </font>
    <font>
      <i/>
      <sz val="8"/>
      <name val="Times"/>
      <family val="0"/>
    </font>
    <font>
      <sz val="8"/>
      <name val="Times"/>
      <family val="0"/>
    </font>
    <font>
      <b/>
      <sz val="12"/>
      <name val="Times New Roman"/>
      <family val="0"/>
    </font>
    <font>
      <b/>
      <sz val="10"/>
      <name val="Times New Roman"/>
      <family val="0"/>
    </font>
    <font>
      <b/>
      <sz val="10"/>
      <name val="Arial"/>
      <family val="2"/>
    </font>
    <font>
      <sz val="8"/>
      <name val="Arial"/>
      <family val="2"/>
    </font>
    <font>
      <b/>
      <sz val="8"/>
      <name val="Arial"/>
      <family val="2"/>
    </font>
    <font>
      <i/>
      <sz val="8"/>
      <name val="Arial"/>
      <family val="2"/>
    </font>
    <font>
      <b/>
      <sz val="8"/>
      <color indexed="10"/>
      <name val="Arial"/>
      <family val="2"/>
    </font>
    <font>
      <sz val="10"/>
      <color indexed="51"/>
      <name val="Arial"/>
      <family val="0"/>
    </font>
    <font>
      <sz val="9"/>
      <name val="Arial"/>
      <family val="2"/>
    </font>
    <font>
      <sz val="10"/>
      <color indexed="10"/>
      <name val="Arial"/>
      <family val="2"/>
    </font>
    <font>
      <b/>
      <sz val="9"/>
      <name val="Arial"/>
      <family val="2"/>
    </font>
    <font>
      <sz val="9"/>
      <color indexed="10"/>
      <name val="Arial"/>
      <family val="2"/>
    </font>
    <font>
      <b/>
      <sz val="12"/>
      <name val="Times New Roman Gras"/>
      <family val="0"/>
    </font>
    <font>
      <sz val="12"/>
      <name val="Times New Roman"/>
      <family val="1"/>
    </font>
    <font>
      <b/>
      <sz val="10"/>
      <color indexed="10"/>
      <name val="Arial"/>
      <family val="2"/>
    </font>
    <font>
      <i/>
      <sz val="9"/>
      <name val="Times New Roman"/>
      <family val="1"/>
    </font>
    <font>
      <b/>
      <i/>
      <sz val="8"/>
      <name val="Arial"/>
      <family val="2"/>
    </font>
    <font>
      <i/>
      <sz val="9"/>
      <name val="Arial"/>
      <family val="2"/>
    </font>
    <font>
      <sz val="10"/>
      <color indexed="8"/>
      <name val="Arial"/>
      <family val="0"/>
    </font>
    <font>
      <sz val="10"/>
      <color indexed="14"/>
      <name val="Arial"/>
      <family val="2"/>
    </font>
    <font>
      <i/>
      <sz val="10"/>
      <name val="Arial"/>
      <family val="2"/>
    </font>
    <font>
      <sz val="8"/>
      <color indexed="10"/>
      <name val="Arial"/>
      <family val="2"/>
    </font>
    <font>
      <b/>
      <sz val="9"/>
      <color indexed="14"/>
      <name val="Arial"/>
      <family val="2"/>
    </font>
    <font>
      <b/>
      <sz val="8"/>
      <color indexed="14"/>
      <name val="Arial"/>
      <family val="2"/>
    </font>
    <font>
      <b/>
      <i/>
      <sz val="8"/>
      <color indexed="14"/>
      <name val="Arial"/>
      <family val="2"/>
    </font>
    <font>
      <sz val="7"/>
      <name val="Arial"/>
      <family val="2"/>
    </font>
    <font>
      <i/>
      <sz val="8"/>
      <color indexed="10"/>
      <name val="Arial"/>
      <family val="2"/>
    </font>
    <font>
      <b/>
      <sz val="10"/>
      <color indexed="14"/>
      <name val="Arial"/>
      <family val="2"/>
    </font>
    <font>
      <sz val="8"/>
      <name val="Tahoma"/>
      <family val="0"/>
    </font>
    <font>
      <b/>
      <sz val="8"/>
      <name val="Tahoma"/>
      <family val="2"/>
    </font>
    <font>
      <b/>
      <sz val="8"/>
      <color indexed="9"/>
      <name val="Arial"/>
      <family val="2"/>
    </font>
    <font>
      <sz val="8"/>
      <color indexed="9"/>
      <name val="Arial"/>
      <family val="2"/>
    </font>
    <font>
      <sz val="10"/>
      <color indexed="9"/>
      <name val="Arial"/>
      <family val="2"/>
    </font>
    <font>
      <i/>
      <sz val="8"/>
      <color indexed="9"/>
      <name val="Arial"/>
      <family val="2"/>
    </font>
    <font>
      <b/>
      <sz val="9"/>
      <color indexed="9"/>
      <name val="Arial"/>
      <family val="2"/>
    </font>
    <font>
      <sz val="9"/>
      <color indexed="9"/>
      <name val="Arial"/>
      <family val="2"/>
    </font>
  </fonts>
  <fills count="9">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
      <patternFill patternType="solid">
        <fgColor indexed="39"/>
        <bgColor indexed="64"/>
      </patternFill>
    </fill>
    <fill>
      <patternFill patternType="solid">
        <fgColor indexed="22"/>
        <bgColor indexed="64"/>
      </patternFill>
    </fill>
    <fill>
      <patternFill patternType="solid">
        <fgColor indexed="43"/>
        <bgColor indexed="64"/>
      </patternFill>
    </fill>
  </fills>
  <borders count="61">
    <border>
      <left/>
      <right/>
      <top/>
      <bottom/>
      <diagonal/>
    </border>
    <border>
      <left>
        <color indexed="63"/>
      </left>
      <right>
        <color indexed="63"/>
      </right>
      <top style="hair"/>
      <bottom>
        <color indexed="63"/>
      </bottom>
    </border>
    <border>
      <left>
        <color indexed="63"/>
      </left>
      <right>
        <color indexed="63"/>
      </right>
      <top style="hair"/>
      <bottom style="hair"/>
    </border>
    <border>
      <left style="medium">
        <color indexed="9"/>
      </left>
      <right style="medium">
        <color indexed="9"/>
      </right>
      <top style="medium">
        <color indexed="9"/>
      </top>
      <bottom style="medium">
        <color indexed="9"/>
      </bottom>
    </border>
    <border>
      <left style="thin">
        <color indexed="9"/>
      </left>
      <right style="thin">
        <color indexed="9"/>
      </right>
      <top style="thin">
        <color indexed="9"/>
      </top>
      <bottom>
        <color indexed="63"/>
      </bottom>
    </border>
    <border>
      <left>
        <color indexed="63"/>
      </left>
      <right>
        <color indexed="63"/>
      </right>
      <top style="thin">
        <color indexed="39"/>
      </top>
      <bottom style="thin">
        <color indexed="39"/>
      </bottom>
    </border>
    <border>
      <left>
        <color indexed="63"/>
      </left>
      <right>
        <color indexed="63"/>
      </right>
      <top style="thin">
        <color indexed="39"/>
      </top>
      <bottom style="medium">
        <color indexed="39"/>
      </bottom>
    </border>
    <border>
      <left style="thin">
        <color indexed="9"/>
      </left>
      <right style="thin">
        <color indexed="9"/>
      </right>
      <top style="medium">
        <color indexed="9"/>
      </top>
      <bottom>
        <color indexed="63"/>
      </bottom>
    </border>
    <border>
      <left style="thin">
        <color indexed="9"/>
      </left>
      <right style="thin">
        <color indexed="9"/>
      </right>
      <top style="thin">
        <color indexed="39"/>
      </top>
      <bottom style="thin">
        <color indexed="39"/>
      </bottom>
    </border>
    <border>
      <left style="thin">
        <color indexed="9"/>
      </left>
      <right style="thin">
        <color indexed="9"/>
      </right>
      <top style="thin">
        <color indexed="39"/>
      </top>
      <bottom style="medium">
        <color indexed="39"/>
      </bottom>
    </border>
    <border>
      <left style="thin">
        <color indexed="9"/>
      </left>
      <right style="thin">
        <color indexed="9"/>
      </right>
      <top style="medium">
        <color indexed="39"/>
      </top>
      <bottom>
        <color indexed="63"/>
      </bottom>
    </border>
    <border>
      <left style="thin">
        <color indexed="9"/>
      </left>
      <right style="thin">
        <color indexed="9"/>
      </right>
      <top>
        <color indexed="63"/>
      </top>
      <bottom>
        <color indexed="63"/>
      </bottom>
    </border>
    <border>
      <left style="thin">
        <color indexed="9"/>
      </left>
      <right style="thin">
        <color indexed="9"/>
      </right>
      <top>
        <color indexed="63"/>
      </top>
      <bottom style="medium">
        <color indexed="39"/>
      </bottom>
    </border>
    <border>
      <left>
        <color indexed="63"/>
      </left>
      <right style="thin">
        <color indexed="9"/>
      </right>
      <top>
        <color indexed="63"/>
      </top>
      <bottom>
        <color indexed="63"/>
      </bottom>
    </border>
    <border>
      <left>
        <color indexed="63"/>
      </left>
      <right style="thin">
        <color indexed="9"/>
      </right>
      <top style="medium">
        <color indexed="9"/>
      </top>
      <bottom style="medium">
        <color indexed="39"/>
      </bottom>
    </border>
    <border>
      <left style="thin">
        <color indexed="9"/>
      </left>
      <right style="thin">
        <color indexed="9"/>
      </right>
      <top style="medium">
        <color indexed="9"/>
      </top>
      <bottom style="medium">
        <color indexed="39"/>
      </bottom>
    </border>
    <border>
      <left>
        <color indexed="63"/>
      </left>
      <right style="thin">
        <color indexed="9"/>
      </right>
      <top style="medium">
        <color indexed="39"/>
      </top>
      <bottom style="thin">
        <color indexed="39"/>
      </bottom>
    </border>
    <border>
      <left style="thin">
        <color indexed="9"/>
      </left>
      <right style="thin">
        <color indexed="9"/>
      </right>
      <top style="medium">
        <color indexed="39"/>
      </top>
      <bottom style="thin">
        <color indexed="39"/>
      </bottom>
    </border>
    <border>
      <left>
        <color indexed="63"/>
      </left>
      <right style="thin">
        <color indexed="9"/>
      </right>
      <top style="thin">
        <color indexed="39"/>
      </top>
      <bottom style="thin">
        <color indexed="39"/>
      </bottom>
    </border>
    <border>
      <left>
        <color indexed="63"/>
      </left>
      <right style="thin">
        <color indexed="9"/>
      </right>
      <top style="thin">
        <color indexed="39"/>
      </top>
      <bottom style="medium">
        <color indexed="39"/>
      </bottom>
    </border>
    <border>
      <left>
        <color indexed="63"/>
      </left>
      <right style="thin">
        <color indexed="9"/>
      </right>
      <top>
        <color indexed="63"/>
      </top>
      <bottom style="thin">
        <color indexed="39"/>
      </bottom>
    </border>
    <border>
      <left style="thin">
        <color indexed="9"/>
      </left>
      <right style="thin">
        <color indexed="9"/>
      </right>
      <top>
        <color indexed="63"/>
      </top>
      <bottom style="thin">
        <color indexed="39"/>
      </bottom>
    </border>
    <border>
      <left style="thin">
        <color indexed="9"/>
      </left>
      <right style="thin">
        <color indexed="9"/>
      </right>
      <top style="medium">
        <color indexed="9"/>
      </top>
      <bottom style="thin">
        <color indexed="39"/>
      </bottom>
    </border>
    <border>
      <left style="medium">
        <color indexed="9"/>
      </left>
      <right style="thin">
        <color indexed="9"/>
      </right>
      <top style="medium">
        <color indexed="9"/>
      </top>
      <bottom style="thin">
        <color indexed="39"/>
      </bottom>
    </border>
    <border>
      <left style="medium">
        <color indexed="9"/>
      </left>
      <right style="thin">
        <color indexed="9"/>
      </right>
      <top style="thin">
        <color indexed="39"/>
      </top>
      <bottom style="thin">
        <color indexed="39"/>
      </bottom>
    </border>
    <border>
      <left style="medium">
        <color indexed="9"/>
      </left>
      <right style="thin">
        <color indexed="9"/>
      </right>
      <top style="thin">
        <color indexed="39"/>
      </top>
      <bottom style="medium">
        <color indexed="39"/>
      </bottom>
    </border>
    <border>
      <left style="thin">
        <color indexed="9"/>
      </left>
      <right style="thin">
        <color indexed="9"/>
      </right>
      <top style="thin">
        <color indexed="39"/>
      </top>
      <bottom style="hair">
        <color indexed="39"/>
      </bottom>
    </border>
    <border>
      <left style="thin">
        <color indexed="9"/>
      </left>
      <right style="thin">
        <color indexed="9"/>
      </right>
      <top style="thin">
        <color indexed="9"/>
      </top>
      <bottom style="thin">
        <color indexed="39"/>
      </bottom>
    </border>
    <border>
      <left style="thin">
        <color indexed="9"/>
      </left>
      <right style="thin">
        <color indexed="9"/>
      </right>
      <top style="thin">
        <color indexed="39"/>
      </top>
      <bottom>
        <color indexed="63"/>
      </bottom>
    </border>
    <border>
      <left style="thin">
        <color indexed="9"/>
      </left>
      <right style="thin">
        <color indexed="9"/>
      </right>
      <top style="thin">
        <color indexed="39"/>
      </top>
      <bottom style="medium">
        <color indexed="25"/>
      </bottom>
    </border>
    <border>
      <left style="medium">
        <color indexed="9"/>
      </left>
      <right style="thin">
        <color indexed="9"/>
      </right>
      <top style="medium">
        <color indexed="39"/>
      </top>
      <bottom style="thin">
        <color indexed="39"/>
      </bottom>
    </border>
    <border>
      <left style="medium">
        <color indexed="9"/>
      </left>
      <right style="thin">
        <color indexed="9"/>
      </right>
      <top style="thin">
        <color indexed="39"/>
      </top>
      <bottom>
        <color indexed="63"/>
      </bottom>
    </border>
    <border>
      <left style="medium">
        <color indexed="9"/>
      </left>
      <right style="medium">
        <color indexed="9"/>
      </right>
      <top style="medium">
        <color indexed="9"/>
      </top>
      <bottom>
        <color indexed="63"/>
      </bottom>
    </border>
    <border>
      <left style="medium">
        <color indexed="9"/>
      </left>
      <right style="thin">
        <color indexed="9"/>
      </right>
      <top style="thin">
        <color indexed="9"/>
      </top>
      <bottom style="thin">
        <color indexed="39"/>
      </bottom>
    </border>
    <border>
      <left style="medium">
        <color indexed="9"/>
      </left>
      <right style="thin">
        <color indexed="9"/>
      </right>
      <top>
        <color indexed="63"/>
      </top>
      <bottom style="thin">
        <color indexed="39"/>
      </bottom>
    </border>
    <border>
      <left>
        <color indexed="63"/>
      </left>
      <right>
        <color indexed="63"/>
      </right>
      <top style="medium">
        <color indexed="39"/>
      </top>
      <bottom style="medium">
        <color indexed="39"/>
      </bottom>
    </border>
    <border>
      <left style="medium">
        <color indexed="9"/>
      </left>
      <right style="medium">
        <color indexed="9"/>
      </right>
      <top style="medium">
        <color indexed="9"/>
      </top>
      <bottom style="thin">
        <color indexed="25"/>
      </bottom>
    </border>
    <border>
      <left style="medium">
        <color indexed="9"/>
      </left>
      <right style="thin">
        <color indexed="23"/>
      </right>
      <top style="medium">
        <color indexed="9"/>
      </top>
      <bottom style="thin">
        <color indexed="25"/>
      </bottom>
    </border>
    <border>
      <left style="thin">
        <color indexed="9"/>
      </left>
      <right style="thin">
        <color indexed="9"/>
      </right>
      <top style="thin">
        <color indexed="25"/>
      </top>
      <bottom style="thin">
        <color indexed="39"/>
      </bottom>
    </border>
    <border>
      <left style="medium">
        <color indexed="9"/>
      </left>
      <right>
        <color indexed="63"/>
      </right>
      <top style="medium">
        <color indexed="9"/>
      </top>
      <bottom style="medium">
        <color indexed="9"/>
      </bottom>
    </border>
    <border>
      <left>
        <color indexed="63"/>
      </left>
      <right style="medium">
        <color indexed="9"/>
      </right>
      <top style="medium">
        <color indexed="9"/>
      </top>
      <bottom style="medium">
        <color indexed="9"/>
      </bottom>
    </border>
    <border>
      <left style="thin">
        <color indexed="9"/>
      </left>
      <right style="thin">
        <color indexed="9"/>
      </right>
      <top>
        <color indexed="63"/>
      </top>
      <bottom style="thin">
        <color indexed="9"/>
      </bottom>
    </border>
    <border>
      <left>
        <color indexed="63"/>
      </left>
      <right>
        <color indexed="63"/>
      </right>
      <top style="medium">
        <color indexed="9"/>
      </top>
      <bottom style="medium">
        <color indexed="9"/>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color indexed="63"/>
      </left>
      <right style="medium">
        <color indexed="9"/>
      </right>
      <top>
        <color indexed="63"/>
      </top>
      <bottom>
        <color indexed="63"/>
      </bottom>
    </border>
    <border>
      <left>
        <color indexed="63"/>
      </left>
      <right style="medium">
        <color indexed="9"/>
      </right>
      <top style="medium">
        <color indexed="39"/>
      </top>
      <bottom>
        <color indexed="63"/>
      </bottom>
    </border>
    <border>
      <left>
        <color indexed="63"/>
      </left>
      <right style="medium">
        <color indexed="9"/>
      </right>
      <top>
        <color indexed="63"/>
      </top>
      <bottom style="medium">
        <color indexed="39"/>
      </bottom>
    </border>
    <border>
      <left style="medium">
        <color indexed="9"/>
      </left>
      <right style="medium">
        <color indexed="9"/>
      </right>
      <top>
        <color indexed="63"/>
      </top>
      <bottom>
        <color indexed="63"/>
      </bottom>
    </border>
    <border>
      <left style="medium">
        <color indexed="9"/>
      </left>
      <right style="medium">
        <color indexed="9"/>
      </right>
      <top>
        <color indexed="63"/>
      </top>
      <bottom style="medium">
        <color indexed="9"/>
      </bottom>
    </border>
    <border>
      <left style="medium">
        <color indexed="9"/>
      </left>
      <right>
        <color indexed="63"/>
      </right>
      <top style="medium">
        <color indexed="9"/>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color indexed="63"/>
      </left>
      <right style="medium">
        <color indexed="9"/>
      </right>
      <top>
        <color indexed="63"/>
      </top>
      <bottom style="medium">
        <color indexed="9"/>
      </bottom>
    </border>
    <border>
      <left style="medium">
        <color indexed="9"/>
      </left>
      <right>
        <color indexed="63"/>
      </right>
      <top style="medium">
        <color indexed="39"/>
      </top>
      <bottom style="medium">
        <color indexed="39"/>
      </bottom>
    </border>
    <border>
      <left>
        <color indexed="63"/>
      </left>
      <right style="thin">
        <color indexed="9"/>
      </right>
      <top style="medium">
        <color indexed="39"/>
      </top>
      <bottom style="medium">
        <color indexed="39"/>
      </bottom>
    </border>
    <border>
      <left style="medium">
        <color indexed="9"/>
      </left>
      <right style="medium">
        <color indexed="9"/>
      </right>
      <top style="medium">
        <color indexed="9"/>
      </top>
      <bottom style="medium">
        <color indexed="39"/>
      </bottom>
    </border>
    <border>
      <left style="medium">
        <color indexed="9"/>
      </left>
      <right style="medium">
        <color indexed="9"/>
      </right>
      <top style="medium">
        <color indexed="25"/>
      </top>
      <bottom style="medium">
        <color indexed="9"/>
      </bottom>
    </border>
    <border>
      <left>
        <color indexed="63"/>
      </left>
      <right style="medium">
        <color indexed="9"/>
      </right>
      <top style="medium">
        <color indexed="25"/>
      </top>
      <bottom style="medium">
        <color indexed="9"/>
      </bottom>
    </border>
    <border>
      <left>
        <color indexed="63"/>
      </left>
      <right style="medium">
        <color indexed="9"/>
      </right>
      <top style="medium">
        <color indexed="9"/>
      </top>
      <bottom style="thin">
        <color indexed="25"/>
      </bottom>
    </border>
    <border>
      <left style="medium">
        <color indexed="9"/>
      </left>
      <right style="thin">
        <color indexed="23"/>
      </right>
      <top style="medium">
        <color indexed="25"/>
      </top>
      <bottom style="medium">
        <color indexed="9"/>
      </bottom>
    </border>
  </borders>
  <cellStyleXfs count="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2" fillId="0" borderId="1">
      <alignment/>
      <protection/>
    </xf>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lignment/>
      <protection/>
    </xf>
    <xf numFmtId="0" fontId="5" fillId="0" borderId="0">
      <alignment horizontal="left"/>
      <protection/>
    </xf>
    <xf numFmtId="9" fontId="0" fillId="0" borderId="0" applyFont="0" applyFill="0" applyBorder="0" applyAlignment="0" applyProtection="0"/>
    <xf numFmtId="0" fontId="1" fillId="0" borderId="0">
      <alignment/>
      <protection/>
    </xf>
    <xf numFmtId="0" fontId="6" fillId="0" borderId="0">
      <alignment horizontal="left"/>
      <protection/>
    </xf>
    <xf numFmtId="0" fontId="7" fillId="0" borderId="2">
      <alignment horizontal="right"/>
      <protection/>
    </xf>
    <xf numFmtId="3" fontId="7" fillId="0" borderId="0">
      <alignment horizontal="right"/>
      <protection/>
    </xf>
    <xf numFmtId="0" fontId="7" fillId="0" borderId="2">
      <alignment horizontal="center" vertical="center" wrapText="1"/>
      <protection/>
    </xf>
    <xf numFmtId="0" fontId="7" fillId="0" borderId="2">
      <alignment horizontal="left" vertical="center"/>
      <protection/>
    </xf>
    <xf numFmtId="0" fontId="7" fillId="0" borderId="0">
      <alignment horizontal="left"/>
      <protection/>
    </xf>
    <xf numFmtId="0" fontId="8" fillId="0" borderId="0">
      <alignment horizontal="left"/>
      <protection/>
    </xf>
    <xf numFmtId="0" fontId="9" fillId="0" borderId="0">
      <alignment horizontal="left"/>
      <protection/>
    </xf>
    <xf numFmtId="3" fontId="7" fillId="0" borderId="2">
      <alignment horizontal="right" vertical="center"/>
      <protection/>
    </xf>
    <xf numFmtId="0" fontId="7" fillId="0" borderId="2">
      <alignment horizontal="left" vertical="center"/>
      <protection/>
    </xf>
    <xf numFmtId="0" fontId="7" fillId="0" borderId="0">
      <alignment horizontal="right"/>
      <protection/>
    </xf>
  </cellStyleXfs>
  <cellXfs count="634">
    <xf numFmtId="0" fontId="0" fillId="0" borderId="0" xfId="0" applyAlignment="1">
      <alignment/>
    </xf>
    <xf numFmtId="0" fontId="0" fillId="0" borderId="0" xfId="0" applyFont="1" applyFill="1" applyAlignment="1">
      <alignment vertical="center"/>
    </xf>
    <xf numFmtId="3" fontId="0" fillId="0" borderId="0" xfId="0" applyNumberFormat="1" applyFont="1" applyFill="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13"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Alignment="1">
      <alignment horizontal="center" vertical="center"/>
    </xf>
    <xf numFmtId="0" fontId="11" fillId="0" borderId="0" xfId="0" applyFont="1" applyFill="1" applyAlignment="1">
      <alignment vertical="center"/>
    </xf>
    <xf numFmtId="0" fontId="11" fillId="0" borderId="0" xfId="0" applyFont="1" applyFill="1" applyBorder="1" applyAlignment="1">
      <alignment vertical="center" wrapText="1"/>
    </xf>
    <xf numFmtId="0" fontId="13" fillId="0" borderId="0" xfId="0" applyFont="1" applyFill="1" applyAlignment="1">
      <alignment vertical="center"/>
    </xf>
    <xf numFmtId="10" fontId="11" fillId="0" borderId="0" xfId="0" applyNumberFormat="1" applyFont="1" applyFill="1" applyBorder="1" applyAlignment="1">
      <alignment horizontal="left" vertical="center"/>
    </xf>
    <xf numFmtId="0" fontId="0" fillId="2" borderId="0" xfId="0" applyFill="1" applyBorder="1" applyAlignment="1">
      <alignment vertical="center"/>
    </xf>
    <xf numFmtId="0" fontId="0" fillId="2" borderId="0" xfId="0" applyFill="1" applyAlignment="1">
      <alignment vertical="center"/>
    </xf>
    <xf numFmtId="0" fontId="0" fillId="2" borderId="0" xfId="0" applyFill="1" applyBorder="1" applyAlignment="1">
      <alignment/>
    </xf>
    <xf numFmtId="0" fontId="0" fillId="2" borderId="0" xfId="0" applyFill="1" applyAlignment="1">
      <alignment/>
    </xf>
    <xf numFmtId="0" fontId="13" fillId="2" borderId="0" xfId="0" applyFont="1" applyFill="1" applyAlignment="1">
      <alignment horizontal="left" vertical="center"/>
    </xf>
    <xf numFmtId="191" fontId="11" fillId="2" borderId="0" xfId="0" applyNumberFormat="1" applyFont="1" applyFill="1" applyBorder="1" applyAlignment="1">
      <alignment vertical="center"/>
    </xf>
    <xf numFmtId="0" fontId="11" fillId="2" borderId="0" xfId="0" applyFont="1" applyFill="1" applyBorder="1" applyAlignment="1">
      <alignment/>
    </xf>
    <xf numFmtId="0" fontId="15" fillId="2" borderId="0" xfId="0" applyFont="1" applyFill="1" applyBorder="1" applyAlignment="1">
      <alignment/>
    </xf>
    <xf numFmtId="0" fontId="0" fillId="2" borderId="0" xfId="0" applyFill="1" applyBorder="1" applyAlignment="1">
      <alignment horizontal="center"/>
    </xf>
    <xf numFmtId="0" fontId="0" fillId="2" borderId="0" xfId="0" applyFont="1" applyFill="1" applyAlignment="1">
      <alignment vertical="center"/>
    </xf>
    <xf numFmtId="0" fontId="11" fillId="2" borderId="0" xfId="0" applyFont="1" applyFill="1" applyAlignment="1">
      <alignment horizontal="left" vertical="center"/>
    </xf>
    <xf numFmtId="0" fontId="11" fillId="2" borderId="0" xfId="0" applyFont="1" applyFill="1" applyAlignment="1">
      <alignment vertical="center"/>
    </xf>
    <xf numFmtId="0" fontId="17" fillId="2" borderId="0" xfId="0" applyFont="1" applyFill="1" applyAlignment="1">
      <alignment/>
    </xf>
    <xf numFmtId="0" fontId="18" fillId="0" borderId="0" xfId="0" applyFont="1" applyFill="1" applyAlignment="1">
      <alignment vertical="center" wrapText="1"/>
    </xf>
    <xf numFmtId="0" fontId="0" fillId="0" borderId="0" xfId="0" applyFont="1" applyFill="1" applyBorder="1" applyAlignment="1">
      <alignment vertical="center"/>
    </xf>
    <xf numFmtId="0" fontId="20" fillId="0" borderId="0" xfId="0" applyFont="1" applyFill="1" applyBorder="1" applyAlignment="1">
      <alignment horizontal="center"/>
    </xf>
    <xf numFmtId="0" fontId="11" fillId="0" borderId="0" xfId="0" applyFont="1" applyFill="1" applyAlignment="1">
      <alignment horizontal="left" vertical="center"/>
    </xf>
    <xf numFmtId="0" fontId="8" fillId="0" borderId="0" xfId="0" applyFont="1" applyFill="1" applyBorder="1" applyAlignment="1">
      <alignment horizontal="center"/>
    </xf>
    <xf numFmtId="0" fontId="10" fillId="0" borderId="0" xfId="0" applyFont="1" applyFill="1" applyBorder="1" applyAlignment="1">
      <alignment vertical="center" wrapText="1"/>
    </xf>
    <xf numFmtId="166" fontId="0" fillId="0" borderId="0" xfId="0" applyNumberFormat="1" applyFont="1" applyFill="1" applyBorder="1" applyAlignment="1">
      <alignment vertical="center"/>
    </xf>
    <xf numFmtId="4" fontId="0" fillId="0" borderId="0" xfId="0" applyNumberFormat="1" applyFont="1" applyFill="1" applyAlignment="1">
      <alignment vertical="center"/>
    </xf>
    <xf numFmtId="0" fontId="25" fillId="0" borderId="0" xfId="0" applyFont="1" applyFill="1" applyAlignment="1">
      <alignment vertical="center"/>
    </xf>
    <xf numFmtId="3" fontId="17" fillId="0" borderId="0" xfId="0" applyNumberFormat="1" applyFont="1" applyFill="1" applyAlignment="1">
      <alignment vertical="center"/>
    </xf>
    <xf numFmtId="3" fontId="0" fillId="2" borderId="0" xfId="0" applyNumberFormat="1" applyFill="1" applyBorder="1" applyAlignment="1">
      <alignment/>
    </xf>
    <xf numFmtId="3" fontId="0" fillId="2" borderId="0" xfId="0" applyNumberFormat="1" applyFill="1" applyAlignment="1">
      <alignment/>
    </xf>
    <xf numFmtId="0" fontId="19" fillId="2" borderId="0" xfId="0" applyFont="1" applyFill="1" applyAlignment="1">
      <alignment/>
    </xf>
    <xf numFmtId="0" fontId="13" fillId="2" borderId="0" xfId="0" applyFont="1" applyFill="1" applyAlignment="1">
      <alignment/>
    </xf>
    <xf numFmtId="0" fontId="11" fillId="2" borderId="0" xfId="0" applyFont="1" applyFill="1" applyAlignment="1">
      <alignment vertical="center"/>
    </xf>
    <xf numFmtId="0" fontId="0" fillId="2" borderId="0" xfId="0" applyFont="1" applyFill="1" applyAlignment="1">
      <alignment vertical="center"/>
    </xf>
    <xf numFmtId="0" fontId="0" fillId="2" borderId="0" xfId="0" applyFont="1" applyFill="1" applyAlignment="1">
      <alignment/>
    </xf>
    <xf numFmtId="4" fontId="0" fillId="2" borderId="0" xfId="0" applyNumberFormat="1" applyFill="1" applyAlignment="1">
      <alignment vertical="center"/>
    </xf>
    <xf numFmtId="0" fontId="0" fillId="2" borderId="0" xfId="0" applyFont="1" applyFill="1" applyBorder="1" applyAlignment="1">
      <alignment vertical="center"/>
    </xf>
    <xf numFmtId="0" fontId="11" fillId="2" borderId="0" xfId="0" applyFont="1" applyFill="1" applyBorder="1" applyAlignment="1">
      <alignment vertical="center"/>
    </xf>
    <xf numFmtId="0" fontId="11" fillId="3" borderId="0" xfId="23" applyFont="1" applyFill="1" applyBorder="1" applyAlignment="1">
      <alignment vertical="center"/>
      <protection/>
    </xf>
    <xf numFmtId="3" fontId="11" fillId="3" borderId="0" xfId="23" applyNumberFormat="1" applyFont="1" applyFill="1" applyBorder="1" applyAlignment="1">
      <alignment vertical="center"/>
      <protection/>
    </xf>
    <xf numFmtId="0" fontId="27" fillId="2" borderId="0" xfId="0" applyFont="1" applyFill="1" applyAlignment="1">
      <alignment vertical="center"/>
    </xf>
    <xf numFmtId="3" fontId="0" fillId="2" borderId="0" xfId="0" applyNumberFormat="1" applyFont="1" applyFill="1" applyAlignment="1">
      <alignment vertical="center"/>
    </xf>
    <xf numFmtId="0" fontId="13" fillId="2" borderId="0" xfId="0" applyFont="1" applyFill="1" applyAlignment="1">
      <alignment vertical="center"/>
    </xf>
    <xf numFmtId="0" fontId="11" fillId="0" borderId="0" xfId="0" applyFont="1" applyAlignment="1">
      <alignment vertical="center"/>
    </xf>
    <xf numFmtId="0" fontId="0" fillId="0" borderId="0" xfId="0" applyFill="1" applyAlignment="1">
      <alignment vertical="center"/>
    </xf>
    <xf numFmtId="4" fontId="11" fillId="2" borderId="0" xfId="0" applyNumberFormat="1" applyFont="1" applyFill="1" applyBorder="1" applyAlignment="1">
      <alignment vertical="center"/>
    </xf>
    <xf numFmtId="0" fontId="11" fillId="2" borderId="0" xfId="0" applyFont="1" applyFill="1" applyAlignment="1">
      <alignment horizontal="left"/>
    </xf>
    <xf numFmtId="0" fontId="29" fillId="2" borderId="0" xfId="0" applyFont="1" applyFill="1" applyAlignment="1">
      <alignment horizontal="left" vertical="center"/>
    </xf>
    <xf numFmtId="0" fontId="11" fillId="2" borderId="0" xfId="0" applyFont="1" applyFill="1" applyAlignment="1">
      <alignment horizontal="left"/>
    </xf>
    <xf numFmtId="10" fontId="0" fillId="2" borderId="0" xfId="0" applyNumberFormat="1" applyFill="1" applyBorder="1" applyAlignment="1">
      <alignment vertical="center"/>
    </xf>
    <xf numFmtId="4" fontId="0" fillId="2" borderId="0" xfId="0" applyNumberFormat="1" applyFill="1" applyBorder="1" applyAlignment="1">
      <alignment vertical="center"/>
    </xf>
    <xf numFmtId="0" fontId="0" fillId="2" borderId="0" xfId="0" applyFill="1" applyAlignment="1">
      <alignment horizontal="center"/>
    </xf>
    <xf numFmtId="0" fontId="16" fillId="2" borderId="0" xfId="0" applyFont="1" applyFill="1" applyAlignment="1">
      <alignment vertical="center"/>
    </xf>
    <xf numFmtId="0" fontId="16" fillId="0" borderId="0" xfId="0" applyFont="1" applyFill="1" applyAlignment="1">
      <alignment horizontal="center" vertical="center"/>
    </xf>
    <xf numFmtId="0" fontId="30" fillId="2" borderId="0" xfId="0" applyFont="1" applyFill="1" applyAlignment="1">
      <alignment vertical="center"/>
    </xf>
    <xf numFmtId="0" fontId="16" fillId="2" borderId="0" xfId="0" applyFont="1" applyFill="1" applyBorder="1" applyAlignment="1">
      <alignment vertical="center"/>
    </xf>
    <xf numFmtId="0" fontId="11" fillId="2" borderId="0" xfId="0" applyFont="1" applyFill="1" applyBorder="1" applyAlignment="1">
      <alignment horizontal="left" vertical="center" wrapText="1"/>
    </xf>
    <xf numFmtId="0" fontId="11" fillId="0" borderId="0" xfId="0" applyFont="1" applyFill="1" applyBorder="1" applyAlignment="1">
      <alignment horizontal="right" vertical="center" wrapText="1"/>
    </xf>
    <xf numFmtId="165" fontId="0" fillId="0" borderId="0" xfId="0" applyNumberFormat="1" applyFont="1" applyFill="1" applyAlignment="1">
      <alignment vertical="center"/>
    </xf>
    <xf numFmtId="9" fontId="0" fillId="0" borderId="0" xfId="25" applyFont="1" applyFill="1" applyAlignment="1">
      <alignment vertical="center"/>
    </xf>
    <xf numFmtId="0" fontId="16" fillId="2" borderId="0" xfId="0" applyFont="1" applyFill="1" applyAlignment="1">
      <alignment/>
    </xf>
    <xf numFmtId="0" fontId="16" fillId="2" borderId="0" xfId="0" applyFont="1" applyFill="1" applyBorder="1" applyAlignment="1">
      <alignment/>
    </xf>
    <xf numFmtId="0" fontId="0" fillId="2" borderId="0" xfId="0" applyFont="1" applyFill="1" applyBorder="1" applyAlignment="1">
      <alignment/>
    </xf>
    <xf numFmtId="0" fontId="0" fillId="2" borderId="0" xfId="0" applyFont="1" applyFill="1" applyAlignment="1">
      <alignment/>
    </xf>
    <xf numFmtId="0" fontId="28" fillId="2" borderId="0" xfId="0" applyFont="1" applyFill="1" applyBorder="1" applyAlignment="1">
      <alignment/>
    </xf>
    <xf numFmtId="0" fontId="28" fillId="2" borderId="0" xfId="0" applyFont="1" applyFill="1" applyAlignment="1">
      <alignment/>
    </xf>
    <xf numFmtId="0" fontId="11" fillId="0" borderId="0" xfId="0" applyFont="1" applyFill="1" applyAlignment="1">
      <alignment horizontal="left" vertical="center" wrapText="1"/>
    </xf>
    <xf numFmtId="0" fontId="10" fillId="0" borderId="0" xfId="0" applyFont="1" applyFill="1" applyAlignment="1">
      <alignment horizontal="left" vertical="center" wrapText="1"/>
    </xf>
    <xf numFmtId="0" fontId="31" fillId="0" borderId="0" xfId="0" applyFont="1" applyFill="1" applyAlignment="1">
      <alignment vertical="center"/>
    </xf>
    <xf numFmtId="0" fontId="11" fillId="2" borderId="0" xfId="0" applyFont="1" applyFill="1" applyAlignment="1">
      <alignment horizontal="left" vertical="center" wrapText="1"/>
    </xf>
    <xf numFmtId="0" fontId="31" fillId="0" borderId="0" xfId="0" applyFont="1" applyFill="1" applyAlignment="1">
      <alignment horizontal="center" vertical="center"/>
    </xf>
    <xf numFmtId="0" fontId="17" fillId="0" borderId="0" xfId="0" applyFont="1" applyFill="1" applyAlignment="1">
      <alignment vertical="center"/>
    </xf>
    <xf numFmtId="187" fontId="31" fillId="0" borderId="0" xfId="25" applyNumberFormat="1" applyFont="1" applyFill="1" applyBorder="1" applyAlignment="1">
      <alignment horizontal="center" vertical="center"/>
    </xf>
    <xf numFmtId="0" fontId="32" fillId="0" borderId="0" xfId="0" applyFont="1" applyFill="1" applyAlignment="1">
      <alignment vertical="center"/>
    </xf>
    <xf numFmtId="0" fontId="32" fillId="0" borderId="0" xfId="0" applyFont="1" applyFill="1" applyAlignment="1">
      <alignment horizontal="left" vertical="center"/>
    </xf>
    <xf numFmtId="165" fontId="29" fillId="0" borderId="0" xfId="0" applyNumberFormat="1" applyFont="1" applyFill="1" applyBorder="1" applyAlignment="1">
      <alignment vertical="center"/>
    </xf>
    <xf numFmtId="164" fontId="29" fillId="0" borderId="0" xfId="0" applyNumberFormat="1" applyFont="1" applyFill="1" applyBorder="1" applyAlignment="1">
      <alignment vertical="center"/>
    </xf>
    <xf numFmtId="0" fontId="29" fillId="0" borderId="0" xfId="0" applyFont="1" applyFill="1" applyAlignment="1">
      <alignment horizontal="center" vertical="center"/>
    </xf>
    <xf numFmtId="0" fontId="29" fillId="0" borderId="0" xfId="0"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Alignment="1">
      <alignment/>
    </xf>
    <xf numFmtId="0" fontId="11" fillId="0" borderId="0" xfId="0" applyFont="1" applyFill="1" applyBorder="1" applyAlignment="1">
      <alignment/>
    </xf>
    <xf numFmtId="3" fontId="0" fillId="0" borderId="0" xfId="0" applyNumberFormat="1" applyFill="1" applyBorder="1" applyAlignment="1">
      <alignment vertical="center"/>
    </xf>
    <xf numFmtId="0" fontId="11" fillId="0" borderId="0" xfId="0" applyFont="1" applyFill="1" applyAlignment="1">
      <alignment/>
    </xf>
    <xf numFmtId="0" fontId="13" fillId="0" borderId="0" xfId="0" applyFont="1" applyFill="1" applyAlignment="1">
      <alignment/>
    </xf>
    <xf numFmtId="0" fontId="33" fillId="0" borderId="0" xfId="0" applyFont="1" applyFill="1" applyAlignment="1">
      <alignment/>
    </xf>
    <xf numFmtId="0" fontId="34" fillId="0" borderId="0" xfId="0" applyFont="1" applyFill="1" applyBorder="1" applyAlignment="1">
      <alignment horizontal="left"/>
    </xf>
    <xf numFmtId="3" fontId="0" fillId="0" borderId="0" xfId="0" applyNumberFormat="1" applyFill="1" applyBorder="1" applyAlignment="1">
      <alignment/>
    </xf>
    <xf numFmtId="3" fontId="0" fillId="0" borderId="0" xfId="0" applyNumberFormat="1" applyFill="1" applyAlignment="1">
      <alignment/>
    </xf>
    <xf numFmtId="0" fontId="28" fillId="0" borderId="0" xfId="0" applyFont="1" applyFill="1" applyBorder="1" applyAlignment="1">
      <alignment vertical="center"/>
    </xf>
    <xf numFmtId="0" fontId="28" fillId="0" borderId="0" xfId="0" applyFont="1" applyFill="1" applyBorder="1" applyAlignment="1">
      <alignment/>
    </xf>
    <xf numFmtId="0" fontId="28" fillId="0" borderId="0" xfId="0" applyFont="1" applyFill="1" applyAlignment="1">
      <alignment/>
    </xf>
    <xf numFmtId="0" fontId="16" fillId="0" borderId="0" xfId="0" applyFont="1" applyFill="1" applyBorder="1" applyAlignment="1">
      <alignment horizontal="center" vertical="center"/>
    </xf>
    <xf numFmtId="167" fontId="11" fillId="0" borderId="0" xfId="0" applyNumberFormat="1" applyFont="1" applyFill="1" applyBorder="1" applyAlignment="1">
      <alignment horizontal="right" vertical="center" wrapText="1"/>
    </xf>
    <xf numFmtId="0" fontId="0" fillId="0" borderId="0" xfId="0"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19" fillId="0" borderId="0" xfId="0" applyFont="1" applyFill="1" applyAlignment="1">
      <alignment vertical="center"/>
    </xf>
    <xf numFmtId="0" fontId="21" fillId="0" borderId="0" xfId="0" applyFont="1" applyFill="1" applyBorder="1" applyAlignment="1">
      <alignment horizontal="center" wrapText="1"/>
    </xf>
    <xf numFmtId="0" fontId="21" fillId="0" borderId="0" xfId="0" applyFont="1" applyFill="1" applyBorder="1" applyAlignment="1">
      <alignment horizontal="center" vertical="top" wrapText="1"/>
    </xf>
    <xf numFmtId="0" fontId="8" fillId="0" borderId="0" xfId="0" applyFont="1" applyFill="1" applyBorder="1" applyAlignment="1">
      <alignment horizontal="center" wrapText="1"/>
    </xf>
    <xf numFmtId="0" fontId="8" fillId="0" borderId="0" xfId="0" applyFont="1" applyFill="1" applyBorder="1" applyAlignment="1">
      <alignment horizontal="center" vertical="top" wrapText="1"/>
    </xf>
    <xf numFmtId="0" fontId="17" fillId="0" borderId="0" xfId="0" applyFont="1" applyFill="1" applyAlignment="1">
      <alignment/>
    </xf>
    <xf numFmtId="3" fontId="0" fillId="0" borderId="0" xfId="0" applyNumberFormat="1" applyFill="1" applyAlignment="1">
      <alignment vertical="center"/>
    </xf>
    <xf numFmtId="3" fontId="0" fillId="0" borderId="0" xfId="0" applyNumberFormat="1" applyFont="1" applyFill="1" applyAlignment="1">
      <alignment horizontal="center" vertical="center"/>
    </xf>
    <xf numFmtId="0" fontId="27" fillId="0" borderId="0" xfId="0" applyFont="1" applyFill="1" applyAlignment="1">
      <alignment vertical="center"/>
    </xf>
    <xf numFmtId="0" fontId="13" fillId="0" borderId="0" xfId="0" applyFont="1" applyFill="1" applyAlignment="1">
      <alignment horizontal="left" vertical="center"/>
    </xf>
    <xf numFmtId="4" fontId="11" fillId="0" borderId="0" xfId="0" applyNumberFormat="1" applyFont="1" applyFill="1" applyBorder="1" applyAlignment="1">
      <alignment vertical="center"/>
    </xf>
    <xf numFmtId="0" fontId="10" fillId="2" borderId="0" xfId="0" applyFont="1" applyFill="1" applyAlignment="1">
      <alignment/>
    </xf>
    <xf numFmtId="0" fontId="30" fillId="0" borderId="0" xfId="0" applyFont="1" applyFill="1" applyAlignment="1">
      <alignment vertical="center"/>
    </xf>
    <xf numFmtId="0" fontId="11" fillId="0" borderId="0" xfId="0" applyFont="1" applyFill="1" applyBorder="1" applyAlignment="1">
      <alignment/>
    </xf>
    <xf numFmtId="0" fontId="0" fillId="4" borderId="0" xfId="0" applyFont="1" applyFill="1" applyAlignment="1">
      <alignment vertical="center"/>
    </xf>
    <xf numFmtId="4" fontId="0" fillId="2" borderId="0" xfId="0" applyNumberFormat="1" applyFont="1" applyFill="1" applyAlignment="1">
      <alignment vertical="center"/>
    </xf>
    <xf numFmtId="3" fontId="0" fillId="2" borderId="0" xfId="0" applyNumberFormat="1" applyFont="1" applyFill="1" applyBorder="1" applyAlignment="1">
      <alignment vertical="center"/>
    </xf>
    <xf numFmtId="165" fontId="11" fillId="2" borderId="0" xfId="0" applyNumberFormat="1" applyFont="1" applyFill="1" applyAlignment="1">
      <alignment vertical="center"/>
    </xf>
    <xf numFmtId="0" fontId="11" fillId="2" borderId="0" xfId="0" applyFont="1" applyFill="1" applyAlignment="1">
      <alignment horizontal="left" vertical="center"/>
    </xf>
    <xf numFmtId="0" fontId="0" fillId="2" borderId="0" xfId="0" applyFont="1" applyFill="1" applyBorder="1" applyAlignment="1">
      <alignment vertical="center"/>
    </xf>
    <xf numFmtId="0" fontId="11" fillId="4" borderId="0" xfId="0" applyFont="1" applyFill="1" applyAlignment="1">
      <alignment vertical="center"/>
    </xf>
    <xf numFmtId="0" fontId="0" fillId="4" borderId="0" xfId="0" applyFill="1" applyAlignment="1">
      <alignment vertical="center"/>
    </xf>
    <xf numFmtId="0" fontId="11" fillId="2" borderId="0" xfId="0" applyFont="1" applyFill="1" applyBorder="1" applyAlignment="1">
      <alignment/>
    </xf>
    <xf numFmtId="0" fontId="11" fillId="2" borderId="0" xfId="0" applyFont="1" applyFill="1" applyAlignment="1">
      <alignment/>
    </xf>
    <xf numFmtId="0" fontId="11" fillId="5" borderId="0" xfId="0" applyFont="1" applyFill="1" applyBorder="1" applyAlignment="1">
      <alignment vertical="center"/>
    </xf>
    <xf numFmtId="0" fontId="11" fillId="5" borderId="0" xfId="0" applyFont="1" applyFill="1" applyBorder="1" applyAlignment="1">
      <alignment horizontal="left" vertical="center"/>
    </xf>
    <xf numFmtId="0" fontId="38" fillId="6"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39" fillId="6" borderId="3" xfId="0" applyFont="1" applyFill="1" applyBorder="1" applyAlignment="1">
      <alignment horizontal="center" vertical="center" wrapText="1"/>
    </xf>
    <xf numFmtId="0" fontId="13" fillId="5" borderId="5" xfId="0" applyFont="1" applyFill="1" applyBorder="1" applyAlignment="1">
      <alignment horizontal="left" vertical="center"/>
    </xf>
    <xf numFmtId="0" fontId="12" fillId="5" borderId="5" xfId="0" applyFont="1" applyFill="1" applyBorder="1" applyAlignment="1">
      <alignment vertical="center" wrapText="1"/>
    </xf>
    <xf numFmtId="0" fontId="11" fillId="5" borderId="5" xfId="0" applyFont="1" applyFill="1" applyBorder="1" applyAlignment="1">
      <alignment vertical="center"/>
    </xf>
    <xf numFmtId="0" fontId="11" fillId="5" borderId="5" xfId="0" applyFont="1" applyFill="1" applyBorder="1" applyAlignment="1">
      <alignment horizontal="left" vertical="center"/>
    </xf>
    <xf numFmtId="0" fontId="11" fillId="5" borderId="5" xfId="0" applyFont="1" applyFill="1" applyBorder="1" applyAlignment="1">
      <alignment horizontal="left" vertical="center" wrapText="1"/>
    </xf>
    <xf numFmtId="0" fontId="13" fillId="5" borderId="6" xfId="0" applyFont="1" applyFill="1" applyBorder="1" applyAlignment="1">
      <alignment horizontal="left" vertical="center"/>
    </xf>
    <xf numFmtId="0" fontId="11" fillId="5" borderId="7" xfId="0" applyFont="1" applyFill="1" applyBorder="1" applyAlignment="1">
      <alignment vertical="center"/>
    </xf>
    <xf numFmtId="3" fontId="11" fillId="5" borderId="8" xfId="0" applyNumberFormat="1" applyFont="1" applyFill="1" applyBorder="1" applyAlignment="1">
      <alignment vertical="center" wrapText="1"/>
    </xf>
    <xf numFmtId="164" fontId="13" fillId="5" borderId="8" xfId="0" applyNumberFormat="1" applyFont="1" applyFill="1" applyBorder="1" applyAlignment="1">
      <alignment vertical="center"/>
    </xf>
    <xf numFmtId="0" fontId="11" fillId="5" borderId="8" xfId="0" applyFont="1" applyFill="1" applyBorder="1" applyAlignment="1">
      <alignment vertical="center"/>
    </xf>
    <xf numFmtId="3" fontId="11" fillId="5" borderId="8" xfId="0" applyNumberFormat="1" applyFont="1" applyFill="1" applyBorder="1" applyAlignment="1">
      <alignment vertical="center"/>
    </xf>
    <xf numFmtId="0" fontId="11" fillId="5" borderId="8" xfId="0" applyFont="1" applyFill="1" applyBorder="1" applyAlignment="1">
      <alignment horizontal="right" vertical="center"/>
    </xf>
    <xf numFmtId="164" fontId="13" fillId="5" borderId="8" xfId="0" applyNumberFormat="1" applyFont="1" applyFill="1" applyBorder="1" applyAlignment="1">
      <alignment vertical="center" wrapText="1"/>
    </xf>
    <xf numFmtId="164" fontId="11" fillId="5" borderId="8" xfId="0" applyNumberFormat="1" applyFont="1" applyFill="1" applyBorder="1" applyAlignment="1">
      <alignment vertical="center"/>
    </xf>
    <xf numFmtId="3" fontId="11" fillId="5" borderId="8" xfId="0" applyNumberFormat="1" applyFont="1" applyFill="1" applyBorder="1" applyAlignment="1">
      <alignment horizontal="right" vertical="center"/>
    </xf>
    <xf numFmtId="164" fontId="13" fillId="5" borderId="8" xfId="0" applyNumberFormat="1" applyFont="1" applyFill="1" applyBorder="1" applyAlignment="1">
      <alignment horizontal="right" vertical="center"/>
    </xf>
    <xf numFmtId="0" fontId="12" fillId="5" borderId="8" xfId="0" applyFont="1" applyFill="1" applyBorder="1" applyAlignment="1">
      <alignment horizontal="right" vertical="center"/>
    </xf>
    <xf numFmtId="164" fontId="13" fillId="5" borderId="8" xfId="25" applyNumberFormat="1" applyFont="1" applyFill="1" applyBorder="1" applyAlignment="1">
      <alignment vertical="center" wrapText="1"/>
    </xf>
    <xf numFmtId="164" fontId="13" fillId="5" borderId="9" xfId="25" applyNumberFormat="1" applyFont="1" applyFill="1" applyBorder="1" applyAlignment="1">
      <alignment vertical="center" wrapText="1"/>
    </xf>
    <xf numFmtId="164" fontId="13" fillId="5" borderId="9" xfId="0" applyNumberFormat="1" applyFont="1" applyFill="1" applyBorder="1" applyAlignment="1">
      <alignment vertical="center" wrapText="1"/>
    </xf>
    <xf numFmtId="164" fontId="13" fillId="5" borderId="9" xfId="0" applyNumberFormat="1" applyFont="1" applyFill="1" applyBorder="1" applyAlignment="1">
      <alignment vertical="center"/>
    </xf>
    <xf numFmtId="164" fontId="11" fillId="5" borderId="10" xfId="0" applyNumberFormat="1" applyFont="1" applyFill="1" applyBorder="1" applyAlignment="1">
      <alignment vertical="center"/>
    </xf>
    <xf numFmtId="0" fontId="12" fillId="5" borderId="10" xfId="0" applyFont="1" applyFill="1" applyBorder="1" applyAlignment="1">
      <alignment horizontal="right" vertical="center"/>
    </xf>
    <xf numFmtId="164" fontId="11" fillId="5" borderId="11" xfId="0" applyNumberFormat="1" applyFont="1" applyFill="1" applyBorder="1" applyAlignment="1">
      <alignment vertical="center"/>
    </xf>
    <xf numFmtId="164" fontId="11" fillId="7" borderId="11" xfId="25" applyNumberFormat="1" applyFont="1" applyFill="1" applyBorder="1" applyAlignment="1">
      <alignment vertical="center"/>
    </xf>
    <xf numFmtId="164" fontId="11" fillId="7" borderId="11" xfId="0" applyNumberFormat="1" applyFont="1" applyFill="1" applyBorder="1" applyAlignment="1">
      <alignment vertical="center"/>
    </xf>
    <xf numFmtId="0" fontId="12" fillId="7" borderId="11" xfId="0" applyFont="1" applyFill="1" applyBorder="1" applyAlignment="1">
      <alignment horizontal="right" vertical="center"/>
    </xf>
    <xf numFmtId="164" fontId="12" fillId="7" borderId="11" xfId="0" applyNumberFormat="1" applyFont="1" applyFill="1" applyBorder="1" applyAlignment="1">
      <alignment horizontal="right" vertical="center"/>
    </xf>
    <xf numFmtId="0" fontId="11" fillId="7" borderId="11" xfId="0" applyFont="1" applyFill="1" applyBorder="1" applyAlignment="1">
      <alignment vertical="center"/>
    </xf>
    <xf numFmtId="165" fontId="11" fillId="7" borderId="11" xfId="0" applyNumberFormat="1" applyFont="1" applyFill="1" applyBorder="1" applyAlignment="1">
      <alignment vertical="center" wrapText="1"/>
    </xf>
    <xf numFmtId="0" fontId="11" fillId="7" borderId="11" xfId="0" applyFont="1" applyFill="1" applyBorder="1" applyAlignment="1">
      <alignment vertical="center" wrapText="1"/>
    </xf>
    <xf numFmtId="164" fontId="11" fillId="7" borderId="11" xfId="0" applyNumberFormat="1" applyFont="1" applyFill="1" applyBorder="1" applyAlignment="1">
      <alignment vertical="center" wrapText="1"/>
    </xf>
    <xf numFmtId="0" fontId="0" fillId="5" borderId="11" xfId="0" applyFont="1" applyFill="1" applyBorder="1" applyAlignment="1">
      <alignment vertical="center"/>
    </xf>
    <xf numFmtId="167" fontId="11" fillId="7" borderId="11" xfId="0" applyNumberFormat="1" applyFont="1" applyFill="1" applyBorder="1" applyAlignment="1">
      <alignment vertical="center" wrapText="1"/>
    </xf>
    <xf numFmtId="167" fontId="11" fillId="7" borderId="12" xfId="0" applyNumberFormat="1" applyFont="1" applyFill="1" applyBorder="1" applyAlignment="1">
      <alignment vertical="center" wrapText="1"/>
    </xf>
    <xf numFmtId="0" fontId="12" fillId="5" borderId="5" xfId="0" applyFont="1" applyFill="1" applyBorder="1" applyAlignment="1">
      <alignment vertical="center"/>
    </xf>
    <xf numFmtId="165" fontId="11" fillId="5" borderId="8" xfId="0" applyNumberFormat="1" applyFont="1" applyFill="1" applyBorder="1" applyAlignment="1">
      <alignment vertical="center" wrapText="1"/>
    </xf>
    <xf numFmtId="0" fontId="11" fillId="5" borderId="5" xfId="0" applyNumberFormat="1" applyFont="1" applyFill="1" applyBorder="1" applyAlignment="1">
      <alignment vertical="center" wrapText="1"/>
    </xf>
    <xf numFmtId="164" fontId="11" fillId="5" borderId="8" xfId="25" applyNumberFormat="1" applyFont="1" applyFill="1" applyBorder="1" applyAlignment="1">
      <alignment vertical="center"/>
    </xf>
    <xf numFmtId="9" fontId="11" fillId="5" borderId="8" xfId="25" applyFont="1" applyFill="1" applyBorder="1" applyAlignment="1">
      <alignment vertical="center"/>
    </xf>
    <xf numFmtId="189" fontId="11" fillId="5" borderId="8" xfId="25" applyNumberFormat="1" applyFont="1" applyFill="1" applyBorder="1" applyAlignment="1">
      <alignment vertical="center"/>
    </xf>
    <xf numFmtId="9" fontId="11" fillId="5" borderId="8" xfId="25" applyNumberFormat="1" applyFont="1" applyFill="1" applyBorder="1" applyAlignment="1">
      <alignment vertical="center"/>
    </xf>
    <xf numFmtId="3" fontId="11" fillId="5" borderId="8" xfId="25" applyNumberFormat="1" applyFont="1" applyFill="1" applyBorder="1" applyAlignment="1">
      <alignment vertical="center"/>
    </xf>
    <xf numFmtId="1" fontId="11" fillId="5" borderId="8" xfId="0" applyNumberFormat="1" applyFont="1" applyFill="1" applyBorder="1" applyAlignment="1">
      <alignment vertical="center"/>
    </xf>
    <xf numFmtId="165" fontId="11" fillId="5" borderId="8" xfId="0" applyNumberFormat="1" applyFont="1" applyFill="1" applyBorder="1" applyAlignment="1">
      <alignment vertical="center"/>
    </xf>
    <xf numFmtId="164" fontId="11" fillId="5" borderId="8" xfId="0" applyNumberFormat="1" applyFont="1" applyFill="1" applyBorder="1" applyAlignment="1">
      <alignment vertical="center" wrapText="1"/>
    </xf>
    <xf numFmtId="0" fontId="11" fillId="5" borderId="5" xfId="0" applyFont="1" applyFill="1" applyBorder="1" applyAlignment="1">
      <alignment vertical="center" wrapText="1"/>
    </xf>
    <xf numFmtId="1" fontId="11" fillId="5" borderId="8" xfId="0" applyNumberFormat="1" applyFont="1" applyFill="1" applyBorder="1" applyAlignment="1">
      <alignment vertical="center" wrapText="1"/>
    </xf>
    <xf numFmtId="167" fontId="11" fillId="5" borderId="8" xfId="0" applyNumberFormat="1" applyFont="1" applyFill="1" applyBorder="1" applyAlignment="1">
      <alignment vertical="center" wrapText="1"/>
    </xf>
    <xf numFmtId="0" fontId="11" fillId="5" borderId="6" xfId="0" applyFont="1" applyFill="1" applyBorder="1" applyAlignment="1">
      <alignment horizontal="left" vertical="center"/>
    </xf>
    <xf numFmtId="167" fontId="11" fillId="5" borderId="9" xfId="0" applyNumberFormat="1" applyFont="1" applyFill="1" applyBorder="1" applyAlignment="1">
      <alignment vertical="center" wrapText="1"/>
    </xf>
    <xf numFmtId="1" fontId="11" fillId="5" borderId="8" xfId="25" applyNumberFormat="1" applyFont="1" applyFill="1" applyBorder="1" applyAlignment="1">
      <alignment vertical="center"/>
    </xf>
    <xf numFmtId="164" fontId="11" fillId="4" borderId="8" xfId="0" applyNumberFormat="1" applyFont="1" applyFill="1" applyBorder="1" applyAlignment="1">
      <alignment vertical="center"/>
    </xf>
    <xf numFmtId="164" fontId="11" fillId="4" borderId="8" xfId="0" applyNumberFormat="1" applyFont="1" applyFill="1" applyBorder="1" applyAlignment="1">
      <alignment horizontal="right" vertical="center"/>
    </xf>
    <xf numFmtId="164" fontId="0" fillId="5" borderId="8" xfId="0" applyNumberFormat="1" applyFont="1" applyFill="1" applyBorder="1" applyAlignment="1">
      <alignment vertical="center"/>
    </xf>
    <xf numFmtId="49" fontId="12" fillId="5" borderId="8" xfId="0" applyNumberFormat="1" applyFont="1" applyFill="1" applyBorder="1" applyAlignment="1">
      <alignment horizontal="right" vertical="center"/>
    </xf>
    <xf numFmtId="0" fontId="0" fillId="5" borderId="8" xfId="0" applyFont="1" applyFill="1" applyBorder="1" applyAlignment="1">
      <alignment vertical="center"/>
    </xf>
    <xf numFmtId="167" fontId="11" fillId="5" borderId="8" xfId="0" applyNumberFormat="1" applyFont="1" applyFill="1" applyBorder="1" applyAlignment="1">
      <alignment vertical="center"/>
    </xf>
    <xf numFmtId="179" fontId="11" fillId="5" borderId="8" xfId="19" applyNumberFormat="1" applyFont="1" applyFill="1" applyBorder="1" applyAlignment="1">
      <alignment vertical="center"/>
    </xf>
    <xf numFmtId="167" fontId="11" fillId="5" borderId="9" xfId="0" applyNumberFormat="1" applyFont="1" applyFill="1" applyBorder="1" applyAlignment="1">
      <alignment vertical="center"/>
    </xf>
    <xf numFmtId="179" fontId="11" fillId="5" borderId="9" xfId="19" applyNumberFormat="1" applyFont="1" applyFill="1" applyBorder="1" applyAlignment="1">
      <alignment vertical="center"/>
    </xf>
    <xf numFmtId="0" fontId="12" fillId="5" borderId="11" xfId="0" applyFont="1" applyFill="1" applyBorder="1" applyAlignment="1">
      <alignment horizontal="right" vertical="center"/>
    </xf>
    <xf numFmtId="3" fontId="12" fillId="5" borderId="8" xfId="0" applyNumberFormat="1" applyFont="1" applyFill="1" applyBorder="1" applyAlignment="1">
      <alignment vertical="center" wrapText="1"/>
    </xf>
    <xf numFmtId="3" fontId="12" fillId="5" borderId="8" xfId="0" applyNumberFormat="1" applyFont="1" applyFill="1" applyBorder="1" applyAlignment="1">
      <alignment vertical="center"/>
    </xf>
    <xf numFmtId="3" fontId="11" fillId="5" borderId="9" xfId="0" applyNumberFormat="1" applyFont="1" applyFill="1" applyBorder="1" applyAlignment="1">
      <alignment vertical="center"/>
    </xf>
    <xf numFmtId="165" fontId="11" fillId="5" borderId="8" xfId="0" applyNumberFormat="1" applyFont="1" applyFill="1" applyBorder="1" applyAlignment="1">
      <alignment horizontal="right" vertical="center"/>
    </xf>
    <xf numFmtId="165" fontId="11" fillId="5" borderId="8" xfId="25" applyNumberFormat="1" applyFont="1" applyFill="1" applyBorder="1" applyAlignment="1">
      <alignment vertical="center"/>
    </xf>
    <xf numFmtId="165" fontId="11" fillId="5" borderId="8" xfId="0" applyNumberFormat="1" applyFont="1" applyFill="1" applyBorder="1" applyAlignment="1">
      <alignment horizontal="center" vertical="center"/>
    </xf>
    <xf numFmtId="0" fontId="0" fillId="4" borderId="8" xfId="0" applyFont="1" applyFill="1" applyBorder="1" applyAlignment="1">
      <alignment vertical="center"/>
    </xf>
    <xf numFmtId="164" fontId="12" fillId="5" borderId="8" xfId="0" applyNumberFormat="1" applyFont="1" applyFill="1" applyBorder="1" applyAlignment="1">
      <alignment horizontal="right" vertical="center"/>
    </xf>
    <xf numFmtId="0" fontId="11" fillId="4" borderId="8" xfId="0" applyFont="1" applyFill="1" applyBorder="1" applyAlignment="1">
      <alignment vertical="center"/>
    </xf>
    <xf numFmtId="0" fontId="11" fillId="5" borderId="13" xfId="0" applyFont="1" applyFill="1" applyBorder="1" applyAlignment="1">
      <alignment horizontal="left" vertical="center"/>
    </xf>
    <xf numFmtId="0" fontId="12" fillId="5" borderId="11" xfId="0" applyFont="1" applyFill="1" applyBorder="1" applyAlignment="1">
      <alignment horizontal="center" vertical="center"/>
    </xf>
    <xf numFmtId="0" fontId="11" fillId="5" borderId="14" xfId="0" applyFont="1" applyFill="1" applyBorder="1" applyAlignment="1">
      <alignment horizontal="left" vertical="center" wrapText="1"/>
    </xf>
    <xf numFmtId="0" fontId="11" fillId="5" borderId="15" xfId="0" applyFont="1" applyFill="1" applyBorder="1" applyAlignment="1">
      <alignment horizontal="center" vertical="center" wrapText="1"/>
    </xf>
    <xf numFmtId="0" fontId="12" fillId="5" borderId="16" xfId="0" applyFont="1" applyFill="1" applyBorder="1" applyAlignment="1">
      <alignment vertical="center" wrapText="1"/>
    </xf>
    <xf numFmtId="3" fontId="12" fillId="5" borderId="17" xfId="0" applyNumberFormat="1" applyFont="1" applyFill="1" applyBorder="1" applyAlignment="1">
      <alignment vertical="center" wrapText="1"/>
    </xf>
    <xf numFmtId="3" fontId="12" fillId="5" borderId="17" xfId="0" applyNumberFormat="1" applyFont="1" applyFill="1" applyBorder="1" applyAlignment="1">
      <alignment vertical="center"/>
    </xf>
    <xf numFmtId="0" fontId="13" fillId="5" borderId="18" xfId="0" applyFont="1" applyFill="1" applyBorder="1" applyAlignment="1">
      <alignment horizontal="left" vertical="center"/>
    </xf>
    <xf numFmtId="0" fontId="11" fillId="5" borderId="18" xfId="0" applyFont="1" applyFill="1" applyBorder="1" applyAlignment="1">
      <alignment vertical="center"/>
    </xf>
    <xf numFmtId="0" fontId="11" fillId="5" borderId="18" xfId="0" applyFont="1" applyFill="1" applyBorder="1" applyAlignment="1">
      <alignment horizontal="left" vertical="center" wrapText="1"/>
    </xf>
    <xf numFmtId="164" fontId="11" fillId="5" borderId="8" xfId="25" applyNumberFormat="1" applyFont="1" applyFill="1" applyBorder="1" applyAlignment="1">
      <alignment vertical="center" wrapText="1"/>
    </xf>
    <xf numFmtId="0" fontId="24" fillId="5" borderId="8" xfId="0" applyFont="1" applyFill="1" applyBorder="1" applyAlignment="1">
      <alignment horizontal="right" vertical="center"/>
    </xf>
    <xf numFmtId="0" fontId="24" fillId="5" borderId="8" xfId="0" applyFont="1" applyFill="1" applyBorder="1" applyAlignment="1">
      <alignment horizontal="center" vertical="center"/>
    </xf>
    <xf numFmtId="0" fontId="13" fillId="5" borderId="19" xfId="0" applyFont="1" applyFill="1" applyBorder="1" applyAlignment="1">
      <alignment horizontal="left" vertical="center"/>
    </xf>
    <xf numFmtId="164" fontId="11" fillId="5" borderId="9" xfId="25" applyNumberFormat="1" applyFont="1" applyFill="1" applyBorder="1" applyAlignment="1">
      <alignment vertical="center" wrapText="1"/>
    </xf>
    <xf numFmtId="0" fontId="24" fillId="5" borderId="9" xfId="0" applyFont="1" applyFill="1" applyBorder="1" applyAlignment="1">
      <alignment horizontal="right" vertical="center"/>
    </xf>
    <xf numFmtId="0" fontId="24" fillId="5" borderId="9" xfId="0" applyFont="1" applyFill="1" applyBorder="1" applyAlignment="1">
      <alignment horizontal="center" vertical="center"/>
    </xf>
    <xf numFmtId="164" fontId="11" fillId="5" borderId="9" xfId="25" applyNumberFormat="1" applyFont="1" applyFill="1" applyBorder="1" applyAlignment="1">
      <alignment vertical="center"/>
    </xf>
    <xf numFmtId="0" fontId="12" fillId="5" borderId="20" xfId="0" applyFont="1" applyFill="1" applyBorder="1" applyAlignment="1">
      <alignment vertical="center"/>
    </xf>
    <xf numFmtId="0" fontId="11" fillId="5" borderId="21" xfId="0" applyFont="1" applyFill="1" applyBorder="1" applyAlignment="1">
      <alignment vertical="center"/>
    </xf>
    <xf numFmtId="0" fontId="11" fillId="5" borderId="21" xfId="0" applyFont="1" applyFill="1" applyBorder="1" applyAlignment="1">
      <alignment horizontal="center" vertical="center"/>
    </xf>
    <xf numFmtId="0" fontId="0" fillId="5" borderId="21" xfId="0" applyFont="1" applyFill="1" applyBorder="1" applyAlignment="1">
      <alignment vertical="center"/>
    </xf>
    <xf numFmtId="165" fontId="11" fillId="5" borderId="8" xfId="0" applyNumberFormat="1" applyFont="1" applyFill="1" applyBorder="1" applyAlignment="1">
      <alignment horizontal="right" vertical="center" wrapText="1"/>
    </xf>
    <xf numFmtId="0" fontId="11" fillId="5" borderId="18" xfId="0" applyNumberFormat="1" applyFont="1" applyFill="1" applyBorder="1" applyAlignment="1">
      <alignment vertical="center" wrapText="1"/>
    </xf>
    <xf numFmtId="164" fontId="11" fillId="5" borderId="8" xfId="25" applyNumberFormat="1" applyFont="1" applyFill="1" applyBorder="1" applyAlignment="1">
      <alignment horizontal="right" vertical="center"/>
    </xf>
    <xf numFmtId="164" fontId="11" fillId="5" borderId="8" xfId="25" applyNumberFormat="1" applyFont="1" applyFill="1" applyBorder="1" applyAlignment="1">
      <alignment horizontal="center" vertical="center"/>
    </xf>
    <xf numFmtId="9" fontId="11" fillId="5" borderId="8" xfId="25" applyFont="1" applyFill="1" applyBorder="1" applyAlignment="1">
      <alignment horizontal="right" vertical="center"/>
    </xf>
    <xf numFmtId="0" fontId="11" fillId="5" borderId="8" xfId="0" applyFont="1" applyFill="1" applyBorder="1" applyAlignment="1">
      <alignment horizontal="center" vertical="center"/>
    </xf>
    <xf numFmtId="189" fontId="11" fillId="5" borderId="8" xfId="25" applyNumberFormat="1" applyFont="1" applyFill="1" applyBorder="1" applyAlignment="1">
      <alignment horizontal="right" vertical="center"/>
    </xf>
    <xf numFmtId="164" fontId="11" fillId="5" borderId="8" xfId="0" applyNumberFormat="1" applyFont="1" applyFill="1" applyBorder="1" applyAlignment="1">
      <alignment horizontal="center" vertical="center"/>
    </xf>
    <xf numFmtId="0" fontId="11" fillId="5" borderId="18" xfId="0" applyFont="1" applyFill="1" applyBorder="1" applyAlignment="1">
      <alignment vertical="center" wrapText="1"/>
    </xf>
    <xf numFmtId="1" fontId="11" fillId="5" borderId="8" xfId="0" applyNumberFormat="1" applyFont="1" applyFill="1" applyBorder="1" applyAlignment="1">
      <alignment horizontal="right" vertical="center" wrapText="1"/>
    </xf>
    <xf numFmtId="164" fontId="11" fillId="5" borderId="8" xfId="0" applyNumberFormat="1" applyFont="1" applyFill="1" applyBorder="1" applyAlignment="1">
      <alignment horizontal="right" vertical="center" wrapText="1"/>
    </xf>
    <xf numFmtId="0" fontId="11" fillId="5" borderId="18" xfId="0" applyFont="1" applyFill="1" applyBorder="1" applyAlignment="1">
      <alignment horizontal="left" vertical="center"/>
    </xf>
    <xf numFmtId="167" fontId="11" fillId="5" borderId="8" xfId="0" applyNumberFormat="1" applyFont="1" applyFill="1" applyBorder="1" applyAlignment="1">
      <alignment horizontal="right" vertical="center" wrapText="1"/>
    </xf>
    <xf numFmtId="0" fontId="11" fillId="5" borderId="19" xfId="0" applyFont="1" applyFill="1" applyBorder="1" applyAlignment="1">
      <alignment horizontal="left" vertical="center"/>
    </xf>
    <xf numFmtId="167" fontId="11" fillId="5" borderId="9" xfId="0" applyNumberFormat="1" applyFont="1" applyFill="1" applyBorder="1" applyAlignment="1">
      <alignment horizontal="right" vertical="center" wrapText="1"/>
    </xf>
    <xf numFmtId="0" fontId="12" fillId="5" borderId="8" xfId="0" applyFont="1" applyFill="1" applyBorder="1" applyAlignment="1">
      <alignment vertical="center"/>
    </xf>
    <xf numFmtId="0" fontId="13" fillId="5" borderId="8" xfId="0" applyFont="1" applyFill="1" applyBorder="1" applyAlignment="1">
      <alignment horizontal="left" vertical="center"/>
    </xf>
    <xf numFmtId="0" fontId="11" fillId="5" borderId="8" xfId="0" applyFont="1" applyFill="1" applyBorder="1" applyAlignment="1">
      <alignment horizontal="left" vertical="center"/>
    </xf>
    <xf numFmtId="0" fontId="11" fillId="5" borderId="8" xfId="0" applyNumberFormat="1" applyFont="1" applyFill="1" applyBorder="1" applyAlignment="1">
      <alignment vertical="center" wrapText="1"/>
    </xf>
    <xf numFmtId="0" fontId="11" fillId="5" borderId="8" xfId="0" applyFont="1" applyFill="1" applyBorder="1" applyAlignment="1">
      <alignment vertical="center" wrapText="1"/>
    </xf>
    <xf numFmtId="1" fontId="11" fillId="5" borderId="8" xfId="0" applyNumberFormat="1" applyFont="1" applyFill="1" applyBorder="1" applyAlignment="1">
      <alignment horizontal="center" vertical="center"/>
    </xf>
    <xf numFmtId="0" fontId="11" fillId="5" borderId="9" xfId="0" applyFont="1" applyFill="1" applyBorder="1" applyAlignment="1">
      <alignment horizontal="left" vertical="center"/>
    </xf>
    <xf numFmtId="165" fontId="11" fillId="5" borderId="9" xfId="0" applyNumberFormat="1" applyFont="1" applyFill="1" applyBorder="1" applyAlignment="1">
      <alignment vertical="center"/>
    </xf>
    <xf numFmtId="165" fontId="11" fillId="5" borderId="9" xfId="0" applyNumberFormat="1" applyFont="1" applyFill="1" applyBorder="1" applyAlignment="1">
      <alignment horizontal="center" vertical="center"/>
    </xf>
    <xf numFmtId="0" fontId="39" fillId="6" borderId="3" xfId="0" applyFont="1" applyFill="1" applyBorder="1" applyAlignment="1">
      <alignment horizontal="center"/>
    </xf>
    <xf numFmtId="0" fontId="13" fillId="5" borderId="22" xfId="0" applyFont="1" applyFill="1" applyBorder="1" applyAlignment="1">
      <alignment wrapText="1"/>
    </xf>
    <xf numFmtId="167" fontId="13" fillId="5" borderId="22" xfId="0" applyNumberFormat="1" applyFont="1" applyFill="1" applyBorder="1" applyAlignment="1">
      <alignment vertical="center"/>
    </xf>
    <xf numFmtId="0" fontId="11" fillId="5" borderId="8" xfId="0" applyFont="1" applyFill="1" applyBorder="1" applyAlignment="1">
      <alignment wrapText="1"/>
    </xf>
    <xf numFmtId="167" fontId="11" fillId="5" borderId="8" xfId="0" applyNumberFormat="1" applyFont="1" applyFill="1" applyBorder="1" applyAlignment="1">
      <alignment vertical="center"/>
    </xf>
    <xf numFmtId="0" fontId="13" fillId="5" borderId="8" xfId="0" applyFont="1" applyFill="1" applyBorder="1" applyAlignment="1">
      <alignment horizontal="left" wrapText="1"/>
    </xf>
    <xf numFmtId="167" fontId="13" fillId="5" borderId="8" xfId="0" applyNumberFormat="1" applyFont="1" applyFill="1" applyBorder="1" applyAlignment="1">
      <alignment vertical="center"/>
    </xf>
    <xf numFmtId="167" fontId="11" fillId="5" borderId="8" xfId="0" applyNumberFormat="1" applyFont="1" applyFill="1" applyBorder="1" applyAlignment="1">
      <alignment horizontal="center" vertical="center"/>
    </xf>
    <xf numFmtId="0" fontId="11" fillId="5" borderId="9" xfId="0" applyFont="1" applyFill="1" applyBorder="1" applyAlignment="1">
      <alignment wrapText="1"/>
    </xf>
    <xf numFmtId="167" fontId="11" fillId="5" borderId="9" xfId="0" applyNumberFormat="1" applyFont="1" applyFill="1" applyBorder="1" applyAlignment="1">
      <alignment vertical="center"/>
    </xf>
    <xf numFmtId="0" fontId="13" fillId="5" borderId="9" xfId="0" applyFont="1" applyFill="1" applyBorder="1" applyAlignment="1">
      <alignment horizontal="left" wrapText="1"/>
    </xf>
    <xf numFmtId="167" fontId="13" fillId="5" borderId="9" xfId="0" applyNumberFormat="1" applyFont="1" applyFill="1" applyBorder="1" applyAlignment="1">
      <alignment vertical="center"/>
    </xf>
    <xf numFmtId="0" fontId="11" fillId="5" borderId="22" xfId="0" applyFont="1" applyFill="1" applyBorder="1" applyAlignment="1">
      <alignment vertical="center"/>
    </xf>
    <xf numFmtId="0" fontId="12" fillId="5" borderId="22" xfId="0" applyFont="1" applyFill="1" applyBorder="1" applyAlignment="1">
      <alignment vertical="center"/>
    </xf>
    <xf numFmtId="0" fontId="0" fillId="5" borderId="22" xfId="0" applyFont="1" applyFill="1" applyBorder="1" applyAlignment="1">
      <alignment vertical="center"/>
    </xf>
    <xf numFmtId="3" fontId="12" fillId="5" borderId="8" xfId="0" applyNumberFormat="1" applyFont="1" applyFill="1" applyBorder="1" applyAlignment="1">
      <alignment horizontal="right" vertical="center" indent="1"/>
    </xf>
    <xf numFmtId="3" fontId="11" fillId="5" borderId="8" xfId="0" applyNumberFormat="1" applyFont="1" applyFill="1" applyBorder="1" applyAlignment="1">
      <alignment horizontal="right" vertical="center" indent="1"/>
    </xf>
    <xf numFmtId="0" fontId="11" fillId="5" borderId="8" xfId="0" applyFont="1" applyFill="1" applyBorder="1" applyAlignment="1">
      <alignment horizontal="right" vertical="center" indent="3"/>
    </xf>
    <xf numFmtId="0" fontId="12" fillId="5" borderId="8" xfId="0" applyFont="1" applyFill="1" applyBorder="1" applyAlignment="1">
      <alignment horizontal="right" vertical="center" indent="3"/>
    </xf>
    <xf numFmtId="3" fontId="11" fillId="5" borderId="8" xfId="0" applyNumberFormat="1" applyFont="1" applyFill="1" applyBorder="1" applyAlignment="1">
      <alignment horizontal="right" vertical="center" indent="3"/>
    </xf>
    <xf numFmtId="165" fontId="11" fillId="5" borderId="8" xfId="0" applyNumberFormat="1" applyFont="1" applyFill="1" applyBorder="1" applyAlignment="1">
      <alignment horizontal="right" vertical="center" indent="1"/>
    </xf>
    <xf numFmtId="165" fontId="12" fillId="5" borderId="8" xfId="0" applyNumberFormat="1" applyFont="1" applyFill="1" applyBorder="1" applyAlignment="1">
      <alignment horizontal="right" vertical="center" indent="1"/>
    </xf>
    <xf numFmtId="0" fontId="11" fillId="5" borderId="8" xfId="0" applyFont="1" applyFill="1" applyBorder="1" applyAlignment="1">
      <alignment horizontal="left" vertical="center" indent="2"/>
    </xf>
    <xf numFmtId="167" fontId="11" fillId="5" borderId="8" xfId="0" applyNumberFormat="1" applyFont="1" applyFill="1" applyBorder="1" applyAlignment="1">
      <alignment horizontal="right" vertical="center"/>
    </xf>
    <xf numFmtId="167" fontId="12" fillId="5" borderId="8" xfId="0" applyNumberFormat="1" applyFont="1" applyFill="1" applyBorder="1" applyAlignment="1">
      <alignment horizontal="right" vertical="center"/>
    </xf>
    <xf numFmtId="0" fontId="11" fillId="5" borderId="9" xfId="0" applyFont="1" applyFill="1" applyBorder="1" applyAlignment="1">
      <alignment horizontal="left" vertical="center" indent="2"/>
    </xf>
    <xf numFmtId="167" fontId="11" fillId="5" borderId="9" xfId="0" applyNumberFormat="1" applyFont="1" applyFill="1" applyBorder="1" applyAlignment="1">
      <alignment horizontal="right" vertical="center"/>
    </xf>
    <xf numFmtId="167" fontId="12" fillId="5" borderId="9" xfId="0" applyNumberFormat="1" applyFont="1" applyFill="1" applyBorder="1" applyAlignment="1">
      <alignment horizontal="right" vertical="center"/>
    </xf>
    <xf numFmtId="179" fontId="11" fillId="5" borderId="9" xfId="19" applyNumberFormat="1" applyFont="1" applyFill="1" applyBorder="1" applyAlignment="1">
      <alignment horizontal="right" vertical="center"/>
    </xf>
    <xf numFmtId="0" fontId="38" fillId="6" borderId="3" xfId="0" applyNumberFormat="1" applyFont="1" applyFill="1" applyBorder="1" applyAlignment="1">
      <alignment horizontal="center" vertical="center" wrapText="1"/>
    </xf>
    <xf numFmtId="0" fontId="12" fillId="5" borderId="23" xfId="0" applyFont="1" applyFill="1" applyBorder="1" applyAlignment="1">
      <alignment horizontal="left" vertical="center" wrapText="1"/>
    </xf>
    <xf numFmtId="3" fontId="12" fillId="5" borderId="22" xfId="0" applyNumberFormat="1" applyFont="1" applyFill="1" applyBorder="1" applyAlignment="1">
      <alignment horizontal="right" vertical="center" wrapText="1"/>
    </xf>
    <xf numFmtId="3" fontId="0" fillId="5" borderId="22" xfId="0" applyNumberFormat="1" applyFont="1" applyFill="1" applyBorder="1" applyAlignment="1">
      <alignment vertical="center"/>
    </xf>
    <xf numFmtId="0" fontId="11" fillId="5" borderId="24" xfId="0" applyFont="1" applyFill="1" applyBorder="1" applyAlignment="1">
      <alignment horizontal="left" vertical="center" wrapText="1"/>
    </xf>
    <xf numFmtId="3" fontId="11" fillId="5" borderId="8" xfId="0" applyNumberFormat="1" applyFont="1" applyFill="1" applyBorder="1" applyAlignment="1">
      <alignment horizontal="right" vertical="center" wrapText="1"/>
    </xf>
    <xf numFmtId="0" fontId="11" fillId="5" borderId="24" xfId="0" applyFont="1" applyFill="1" applyBorder="1" applyAlignment="1">
      <alignment vertical="center"/>
    </xf>
    <xf numFmtId="0" fontId="12" fillId="5" borderId="24" xfId="0" applyFont="1" applyFill="1" applyBorder="1" applyAlignment="1">
      <alignment horizontal="left" vertical="center" wrapText="1"/>
    </xf>
    <xf numFmtId="0" fontId="16" fillId="5" borderId="8" xfId="0" applyFont="1" applyFill="1" applyBorder="1" applyAlignment="1">
      <alignment horizontal="center" vertical="center"/>
    </xf>
    <xf numFmtId="0" fontId="12" fillId="5" borderId="24" xfId="0" applyFont="1" applyFill="1" applyBorder="1" applyAlignment="1">
      <alignment horizontal="center" vertical="center" wrapText="1"/>
    </xf>
    <xf numFmtId="3" fontId="12" fillId="5" borderId="8" xfId="0" applyNumberFormat="1" applyFont="1" applyFill="1" applyBorder="1" applyAlignment="1">
      <alignment horizontal="right" vertical="center" wrapText="1"/>
    </xf>
    <xf numFmtId="0" fontId="12" fillId="5" borderId="22" xfId="0" applyFont="1" applyFill="1" applyBorder="1" applyAlignment="1">
      <alignment horizontal="center" vertical="center" textRotation="90"/>
    </xf>
    <xf numFmtId="0" fontId="12" fillId="5" borderId="8" xfId="0" applyFont="1" applyFill="1" applyBorder="1" applyAlignment="1">
      <alignment horizontal="center" vertical="center" textRotation="90"/>
    </xf>
    <xf numFmtId="0" fontId="11" fillId="5" borderId="25" xfId="0" applyFont="1" applyFill="1" applyBorder="1" applyAlignment="1">
      <alignment horizontal="left" vertical="center" wrapText="1"/>
    </xf>
    <xf numFmtId="3" fontId="11" fillId="5" borderId="9" xfId="0" applyNumberFormat="1" applyFont="1" applyFill="1" applyBorder="1" applyAlignment="1">
      <alignment horizontal="right" vertical="center" wrapText="1"/>
    </xf>
    <xf numFmtId="0" fontId="38" fillId="6" borderId="3" xfId="0" applyFont="1" applyFill="1" applyBorder="1" applyAlignment="1">
      <alignment horizontal="center" vertical="center" wrapText="1"/>
    </xf>
    <xf numFmtId="164" fontId="11" fillId="5" borderId="22" xfId="25" applyNumberFormat="1" applyFont="1" applyFill="1" applyBorder="1" applyAlignment="1">
      <alignment horizontal="center" vertical="center" wrapText="1"/>
    </xf>
    <xf numFmtId="0" fontId="12" fillId="5" borderId="8" xfId="0" applyFont="1" applyFill="1" applyBorder="1" applyAlignment="1">
      <alignment vertical="center"/>
    </xf>
    <xf numFmtId="0" fontId="12" fillId="4" borderId="8" xfId="0" applyFont="1" applyFill="1" applyBorder="1" applyAlignment="1">
      <alignment vertical="center"/>
    </xf>
    <xf numFmtId="0" fontId="12" fillId="5" borderId="21" xfId="0" applyFont="1" applyFill="1" applyBorder="1" applyAlignment="1">
      <alignment vertical="center"/>
    </xf>
    <xf numFmtId="164" fontId="11" fillId="5" borderId="21" xfId="0" applyNumberFormat="1" applyFont="1" applyFill="1" applyBorder="1" applyAlignment="1">
      <alignment horizontal="center" vertical="center"/>
    </xf>
    <xf numFmtId="0" fontId="12" fillId="5" borderId="26" xfId="0" applyFont="1" applyFill="1" applyBorder="1" applyAlignment="1">
      <alignment vertical="center"/>
    </xf>
    <xf numFmtId="164" fontId="11" fillId="5" borderId="26" xfId="0" applyNumberFormat="1" applyFont="1" applyFill="1" applyBorder="1" applyAlignment="1">
      <alignment horizontal="center" vertical="center"/>
    </xf>
    <xf numFmtId="0" fontId="12" fillId="5" borderId="9" xfId="0" applyFont="1" applyFill="1" applyBorder="1" applyAlignment="1">
      <alignment vertical="center"/>
    </xf>
    <xf numFmtId="164" fontId="11" fillId="5" borderId="9" xfId="0" applyNumberFormat="1" applyFont="1" applyFill="1" applyBorder="1" applyAlignment="1">
      <alignment horizontal="center" vertical="center"/>
    </xf>
    <xf numFmtId="0" fontId="11" fillId="5" borderId="27" xfId="0" applyFont="1" applyFill="1" applyBorder="1" applyAlignment="1">
      <alignment horizontal="center" vertical="center" wrapText="1"/>
    </xf>
    <xf numFmtId="3" fontId="11" fillId="5" borderId="27" xfId="0" applyNumberFormat="1" applyFont="1" applyFill="1" applyBorder="1" applyAlignment="1">
      <alignment vertical="center" wrapText="1"/>
    </xf>
    <xf numFmtId="3" fontId="12" fillId="5" borderId="27" xfId="0" applyNumberFormat="1" applyFont="1" applyFill="1" applyBorder="1" applyAlignment="1">
      <alignment horizontal="right" vertical="center" wrapText="1"/>
    </xf>
    <xf numFmtId="3" fontId="13" fillId="5" borderId="27" xfId="0" applyNumberFormat="1" applyFont="1" applyFill="1" applyBorder="1" applyAlignment="1">
      <alignment vertical="center" wrapText="1"/>
    </xf>
    <xf numFmtId="3" fontId="13" fillId="5" borderId="27" xfId="0" applyNumberFormat="1" applyFont="1" applyFill="1" applyBorder="1" applyAlignment="1">
      <alignment horizontal="center" vertical="center" wrapText="1"/>
    </xf>
    <xf numFmtId="0" fontId="11" fillId="5" borderId="27" xfId="0" applyFont="1" applyFill="1" applyBorder="1" applyAlignment="1">
      <alignment vertical="center" wrapText="1"/>
    </xf>
    <xf numFmtId="0" fontId="11" fillId="5" borderId="8" xfId="0" applyFont="1" applyFill="1" applyBorder="1" applyAlignment="1">
      <alignment horizontal="center" vertical="center" wrapText="1"/>
    </xf>
    <xf numFmtId="3" fontId="13" fillId="5" borderId="8" xfId="0" applyNumberFormat="1" applyFont="1" applyFill="1" applyBorder="1" applyAlignment="1">
      <alignment vertical="center" wrapText="1"/>
    </xf>
    <xf numFmtId="3" fontId="13" fillId="5" borderId="8" xfId="0" applyNumberFormat="1" applyFont="1" applyFill="1" applyBorder="1" applyAlignment="1">
      <alignment horizontal="center" vertical="center" wrapText="1"/>
    </xf>
    <xf numFmtId="0" fontId="11" fillId="5" borderId="28" xfId="0" applyFont="1" applyFill="1" applyBorder="1" applyAlignment="1">
      <alignment horizontal="center" vertical="center" wrapText="1"/>
    </xf>
    <xf numFmtId="3" fontId="11" fillId="5" borderId="28" xfId="0" applyNumberFormat="1" applyFont="1" applyFill="1" applyBorder="1" applyAlignment="1">
      <alignment vertical="center" wrapText="1"/>
    </xf>
    <xf numFmtId="3" fontId="12" fillId="5" borderId="28" xfId="0" applyNumberFormat="1" applyFont="1" applyFill="1" applyBorder="1" applyAlignment="1">
      <alignment vertical="center" wrapText="1"/>
    </xf>
    <xf numFmtId="3" fontId="13" fillId="5" borderId="28" xfId="0" applyNumberFormat="1" applyFont="1" applyFill="1" applyBorder="1" applyAlignment="1">
      <alignment vertical="center" wrapText="1"/>
    </xf>
    <xf numFmtId="3" fontId="13" fillId="5" borderId="28" xfId="0" applyNumberFormat="1" applyFont="1" applyFill="1" applyBorder="1" applyAlignment="1">
      <alignment horizontal="center" vertical="center" wrapText="1"/>
    </xf>
    <xf numFmtId="0" fontId="0" fillId="5" borderId="28" xfId="0" applyFont="1" applyFill="1" applyBorder="1" applyAlignment="1">
      <alignment vertical="center" wrapText="1"/>
    </xf>
    <xf numFmtId="0" fontId="11" fillId="5" borderId="28" xfId="0" applyFont="1" applyFill="1" applyBorder="1" applyAlignment="1">
      <alignment vertical="center" wrapText="1"/>
    </xf>
    <xf numFmtId="3" fontId="12" fillId="5" borderId="28" xfId="0" applyNumberFormat="1" applyFont="1" applyFill="1" applyBorder="1" applyAlignment="1">
      <alignment horizontal="right" vertical="center" wrapText="1"/>
    </xf>
    <xf numFmtId="0" fontId="12" fillId="5" borderId="17" xfId="0" applyFont="1" applyFill="1" applyBorder="1" applyAlignment="1">
      <alignment horizontal="left" vertical="center" wrapText="1"/>
    </xf>
    <xf numFmtId="3" fontId="12" fillId="5" borderId="17" xfId="0" applyNumberFormat="1" applyFont="1" applyFill="1" applyBorder="1" applyAlignment="1">
      <alignment horizontal="right" vertical="center" wrapText="1"/>
    </xf>
    <xf numFmtId="3" fontId="24" fillId="5" borderId="17" xfId="0" applyNumberFormat="1" applyFont="1" applyFill="1" applyBorder="1" applyAlignment="1">
      <alignment horizontal="center" vertical="center" wrapText="1"/>
    </xf>
    <xf numFmtId="0" fontId="12" fillId="5" borderId="9" xfId="0" applyFont="1" applyFill="1" applyBorder="1" applyAlignment="1">
      <alignment horizontal="left" vertical="center" wrapText="1"/>
    </xf>
    <xf numFmtId="165" fontId="11" fillId="5" borderId="9" xfId="0" applyNumberFormat="1" applyFont="1" applyFill="1" applyBorder="1" applyAlignment="1">
      <alignment vertical="center" wrapText="1"/>
    </xf>
    <xf numFmtId="165" fontId="13" fillId="5" borderId="9" xfId="0" applyNumberFormat="1" applyFont="1" applyFill="1" applyBorder="1" applyAlignment="1">
      <alignment vertical="center" wrapText="1"/>
    </xf>
    <xf numFmtId="165" fontId="13" fillId="5" borderId="9" xfId="0" applyNumberFormat="1" applyFont="1" applyFill="1" applyBorder="1" applyAlignment="1">
      <alignment horizontal="center" vertical="center" wrapText="1"/>
    </xf>
    <xf numFmtId="0" fontId="39" fillId="6" borderId="3" xfId="0" applyFont="1" applyFill="1" applyBorder="1" applyAlignment="1">
      <alignment horizontal="center" wrapText="1"/>
    </xf>
    <xf numFmtId="0" fontId="39" fillId="6" borderId="3" xfId="0" applyFont="1" applyFill="1" applyBorder="1" applyAlignment="1">
      <alignment horizontal="center" vertical="center" wrapText="1"/>
    </xf>
    <xf numFmtId="0" fontId="38" fillId="6" borderId="3" xfId="0" applyFont="1" applyFill="1" applyBorder="1" applyAlignment="1">
      <alignment horizontal="center" wrapText="1"/>
    </xf>
    <xf numFmtId="0" fontId="11" fillId="5" borderId="22" xfId="0" applyFont="1" applyFill="1" applyBorder="1" applyAlignment="1">
      <alignment horizontal="center" vertical="center" wrapText="1"/>
    </xf>
    <xf numFmtId="0" fontId="11" fillId="5" borderId="22" xfId="0" applyFont="1" applyFill="1" applyBorder="1" applyAlignment="1">
      <alignment vertical="top" wrapText="1"/>
    </xf>
    <xf numFmtId="3" fontId="12" fillId="5" borderId="22" xfId="0" applyNumberFormat="1" applyFont="1" applyFill="1" applyBorder="1" applyAlignment="1">
      <alignment horizontal="right" vertical="center" wrapText="1"/>
    </xf>
    <xf numFmtId="3" fontId="11" fillId="5" borderId="22" xfId="0" applyNumberFormat="1" applyFont="1" applyFill="1" applyBorder="1" applyAlignment="1">
      <alignment horizontal="right" vertical="center" wrapText="1"/>
    </xf>
    <xf numFmtId="0" fontId="11" fillId="5" borderId="8" xfId="0" applyFont="1" applyFill="1" applyBorder="1" applyAlignment="1">
      <alignment horizontal="center" vertical="center" wrapText="1"/>
    </xf>
    <xf numFmtId="0" fontId="11" fillId="5" borderId="8" xfId="0" applyFont="1" applyFill="1" applyBorder="1" applyAlignment="1">
      <alignment vertical="top" wrapText="1"/>
    </xf>
    <xf numFmtId="3" fontId="12" fillId="5" borderId="8" xfId="0" applyNumberFormat="1" applyFont="1" applyFill="1" applyBorder="1" applyAlignment="1">
      <alignment horizontal="right" vertical="center" wrapText="1"/>
    </xf>
    <xf numFmtId="3" fontId="11" fillId="5" borderId="8" xfId="0" applyNumberFormat="1" applyFont="1" applyFill="1" applyBorder="1" applyAlignment="1">
      <alignment horizontal="right" vertical="center" wrapText="1"/>
    </xf>
    <xf numFmtId="0" fontId="12" fillId="5" borderId="9" xfId="0" applyFont="1" applyFill="1" applyBorder="1" applyAlignment="1">
      <alignment horizontal="left" vertical="center" wrapText="1"/>
    </xf>
    <xf numFmtId="165" fontId="11" fillId="5" borderId="9" xfId="0" applyNumberFormat="1" applyFont="1" applyFill="1" applyBorder="1" applyAlignment="1">
      <alignment horizontal="right" vertical="center" wrapText="1"/>
    </xf>
    <xf numFmtId="165" fontId="12" fillId="5" borderId="9" xfId="0" applyNumberFormat="1" applyFont="1" applyFill="1" applyBorder="1" applyAlignment="1">
      <alignment horizontal="right" vertical="center" wrapText="1"/>
    </xf>
    <xf numFmtId="0" fontId="11" fillId="5" borderId="28" xfId="0" applyFont="1" applyFill="1" applyBorder="1" applyAlignment="1">
      <alignment horizontal="center" vertical="center" wrapText="1"/>
    </xf>
    <xf numFmtId="0" fontId="11" fillId="5" borderId="28" xfId="0" applyFont="1" applyFill="1" applyBorder="1" applyAlignment="1">
      <alignment vertical="top" wrapText="1"/>
    </xf>
    <xf numFmtId="3" fontId="12" fillId="5" borderId="28" xfId="0" applyNumberFormat="1" applyFont="1" applyFill="1" applyBorder="1" applyAlignment="1">
      <alignment horizontal="right" vertical="center" wrapText="1"/>
    </xf>
    <xf numFmtId="3" fontId="11" fillId="5" borderId="28" xfId="0" applyNumberFormat="1" applyFont="1" applyFill="1" applyBorder="1" applyAlignment="1">
      <alignment horizontal="right" vertical="center" wrapText="1"/>
    </xf>
    <xf numFmtId="0" fontId="12" fillId="5" borderId="17" xfId="0" applyFont="1" applyFill="1" applyBorder="1" applyAlignment="1">
      <alignment horizontal="left" vertical="center" wrapText="1"/>
    </xf>
    <xf numFmtId="3" fontId="12" fillId="5" borderId="17" xfId="0" applyNumberFormat="1" applyFont="1" applyFill="1" applyBorder="1" applyAlignment="1">
      <alignment horizontal="right" vertical="center" wrapText="1"/>
    </xf>
    <xf numFmtId="0" fontId="11" fillId="5" borderId="22" xfId="0" applyFont="1" applyFill="1" applyBorder="1" applyAlignment="1">
      <alignment horizontal="left" vertical="center" wrapText="1"/>
    </xf>
    <xf numFmtId="3" fontId="13" fillId="5" borderId="22" xfId="0" applyNumberFormat="1" applyFont="1" applyFill="1" applyBorder="1" applyAlignment="1">
      <alignment horizontal="right" vertical="center" wrapText="1"/>
    </xf>
    <xf numFmtId="0" fontId="11" fillId="5" borderId="8" xfId="0" applyFont="1" applyFill="1" applyBorder="1" applyAlignment="1">
      <alignment horizontal="left" vertical="center" wrapText="1"/>
    </xf>
    <xf numFmtId="3" fontId="13" fillId="5" borderId="8" xfId="0" applyNumberFormat="1" applyFont="1" applyFill="1" applyBorder="1" applyAlignment="1">
      <alignment horizontal="right" vertical="center" wrapText="1"/>
    </xf>
    <xf numFmtId="0" fontId="12" fillId="5" borderId="29" xfId="0" applyFont="1" applyFill="1" applyBorder="1" applyAlignment="1">
      <alignment horizontal="left" vertical="center" wrapText="1"/>
    </xf>
    <xf numFmtId="165" fontId="12" fillId="5" borderId="29" xfId="0" applyNumberFormat="1" applyFont="1" applyFill="1" applyBorder="1" applyAlignment="1">
      <alignment horizontal="right" vertical="center" wrapText="1"/>
    </xf>
    <xf numFmtId="165" fontId="24" fillId="5" borderId="29" xfId="0" applyNumberFormat="1" applyFont="1" applyFill="1" applyBorder="1" applyAlignment="1">
      <alignment horizontal="right" vertical="center" wrapText="1"/>
    </xf>
    <xf numFmtId="165" fontId="12" fillId="5" borderId="29" xfId="0" applyNumberFormat="1" applyFont="1" applyFill="1" applyBorder="1" applyAlignment="1">
      <alignment horizontal="right" vertical="center" wrapText="1"/>
    </xf>
    <xf numFmtId="0" fontId="11" fillId="5" borderId="28" xfId="0" applyFont="1" applyFill="1" applyBorder="1" applyAlignment="1">
      <alignment horizontal="left" vertical="center" wrapText="1"/>
    </xf>
    <xf numFmtId="3" fontId="13" fillId="5" borderId="28" xfId="0" applyNumberFormat="1" applyFont="1" applyFill="1" applyBorder="1" applyAlignment="1">
      <alignment horizontal="right" vertical="center" wrapText="1"/>
    </xf>
    <xf numFmtId="3" fontId="24" fillId="5" borderId="17" xfId="0" applyNumberFormat="1" applyFont="1" applyFill="1" applyBorder="1" applyAlignment="1">
      <alignment horizontal="right" vertical="center" wrapText="1"/>
    </xf>
    <xf numFmtId="165" fontId="24" fillId="5" borderId="9" xfId="0" applyNumberFormat="1" applyFont="1" applyFill="1" applyBorder="1" applyAlignment="1">
      <alignment horizontal="right" vertical="center" wrapText="1"/>
    </xf>
    <xf numFmtId="165" fontId="12" fillId="5" borderId="9" xfId="0" applyNumberFormat="1" applyFont="1" applyFill="1" applyBorder="1" applyAlignment="1">
      <alignment horizontal="right" vertical="center" wrapText="1"/>
    </xf>
    <xf numFmtId="3" fontId="12" fillId="5" borderId="12" xfId="0" applyNumberFormat="1" applyFont="1" applyFill="1" applyBorder="1" applyAlignment="1">
      <alignment horizontal="right" vertical="center" wrapText="1"/>
    </xf>
    <xf numFmtId="0" fontId="12" fillId="5" borderId="23" xfId="0" applyFont="1" applyFill="1" applyBorder="1" applyAlignment="1">
      <alignment vertical="center" wrapText="1"/>
    </xf>
    <xf numFmtId="0" fontId="12" fillId="5" borderId="25" xfId="0" applyFont="1" applyFill="1" applyBorder="1" applyAlignment="1">
      <alignment vertical="center" wrapText="1"/>
    </xf>
    <xf numFmtId="3" fontId="12" fillId="5" borderId="9" xfId="0" applyNumberFormat="1" applyFont="1" applyFill="1" applyBorder="1" applyAlignment="1">
      <alignment horizontal="right" vertical="center" wrapText="1"/>
    </xf>
    <xf numFmtId="0" fontId="11" fillId="5" borderId="30" xfId="0" applyFont="1" applyFill="1" applyBorder="1" applyAlignment="1">
      <alignment vertical="center" wrapText="1"/>
    </xf>
    <xf numFmtId="3" fontId="11" fillId="5" borderId="17" xfId="0" applyNumberFormat="1" applyFont="1" applyFill="1" applyBorder="1" applyAlignment="1">
      <alignment vertical="center"/>
    </xf>
    <xf numFmtId="3" fontId="11" fillId="5" borderId="17" xfId="0" applyNumberFormat="1" applyFont="1" applyFill="1" applyBorder="1" applyAlignment="1">
      <alignment horizontal="right" vertical="center" wrapText="1"/>
    </xf>
    <xf numFmtId="0" fontId="11" fillId="5" borderId="24" xfId="0" applyFont="1" applyFill="1" applyBorder="1" applyAlignment="1">
      <alignment vertical="center" wrapText="1"/>
    </xf>
    <xf numFmtId="0" fontId="11" fillId="5" borderId="25" xfId="0" applyFont="1" applyFill="1" applyBorder="1" applyAlignment="1">
      <alignment vertical="center" wrapText="1"/>
    </xf>
    <xf numFmtId="3" fontId="11" fillId="7" borderId="17" xfId="0" applyNumberFormat="1" applyFont="1" applyFill="1" applyBorder="1" applyAlignment="1">
      <alignment horizontal="right" vertical="center" wrapText="1"/>
    </xf>
    <xf numFmtId="3" fontId="11" fillId="7" borderId="8" xfId="0" applyNumberFormat="1" applyFont="1" applyFill="1" applyBorder="1" applyAlignment="1">
      <alignment horizontal="right" vertical="center" wrapText="1"/>
    </xf>
    <xf numFmtId="3" fontId="11" fillId="7" borderId="9" xfId="0" applyNumberFormat="1" applyFont="1" applyFill="1" applyBorder="1" applyAlignment="1">
      <alignment horizontal="right" vertical="center" wrapText="1"/>
    </xf>
    <xf numFmtId="0" fontId="12" fillId="5" borderId="30" xfId="0" applyFont="1" applyFill="1" applyBorder="1" applyAlignment="1">
      <alignment vertical="center" wrapText="1"/>
    </xf>
    <xf numFmtId="0" fontId="11" fillId="5" borderId="24" xfId="0" applyFont="1" applyFill="1" applyBorder="1" applyAlignment="1">
      <alignment wrapText="1"/>
    </xf>
    <xf numFmtId="0" fontId="12" fillId="5" borderId="24" xfId="0" applyFont="1" applyFill="1" applyBorder="1" applyAlignment="1">
      <alignment vertical="center" wrapText="1"/>
    </xf>
    <xf numFmtId="3" fontId="11" fillId="5" borderId="9" xfId="0" applyNumberFormat="1" applyFont="1" applyFill="1" applyBorder="1" applyAlignment="1">
      <alignment horizontal="right" vertical="center" wrapText="1"/>
    </xf>
    <xf numFmtId="0" fontId="11" fillId="5" borderId="31" xfId="0" applyFont="1" applyFill="1" applyBorder="1" applyAlignment="1">
      <alignment vertical="center" wrapText="1"/>
    </xf>
    <xf numFmtId="0" fontId="38" fillId="6" borderId="32" xfId="0" applyNumberFormat="1" applyFont="1" applyFill="1" applyBorder="1" applyAlignment="1">
      <alignment horizontal="center" vertical="center" wrapText="1"/>
    </xf>
    <xf numFmtId="0" fontId="12" fillId="5" borderId="33" xfId="0" applyFont="1" applyFill="1" applyBorder="1" applyAlignment="1">
      <alignment vertical="center" wrapText="1"/>
    </xf>
    <xf numFmtId="0" fontId="11" fillId="5" borderId="27" xfId="0" applyFont="1" applyFill="1" applyBorder="1" applyAlignment="1">
      <alignment horizontal="right" vertical="center" wrapText="1"/>
    </xf>
    <xf numFmtId="0" fontId="11" fillId="5" borderId="8" xfId="0" applyNumberFormat="1" applyFont="1" applyFill="1" applyBorder="1" applyAlignment="1">
      <alignment horizontal="right" vertical="center" wrapText="1"/>
    </xf>
    <xf numFmtId="0" fontId="11" fillId="5" borderId="8" xfId="0" applyFont="1" applyFill="1" applyBorder="1" applyAlignment="1">
      <alignment horizontal="right" vertical="center" wrapText="1"/>
    </xf>
    <xf numFmtId="0" fontId="11" fillId="5" borderId="8" xfId="0" applyFont="1" applyFill="1" applyBorder="1" applyAlignment="1">
      <alignment horizontal="right" vertical="center" wrapText="1"/>
    </xf>
    <xf numFmtId="0" fontId="11" fillId="5" borderId="24" xfId="0" applyFont="1" applyFill="1" applyBorder="1" applyAlignment="1">
      <alignment horizontal="left" vertical="center" wrapText="1"/>
    </xf>
    <xf numFmtId="167" fontId="11" fillId="5" borderId="8" xfId="0" applyNumberFormat="1" applyFont="1" applyFill="1" applyBorder="1" applyAlignment="1">
      <alignment horizontal="right" vertical="center" wrapText="1"/>
    </xf>
    <xf numFmtId="179" fontId="11" fillId="5" borderId="8" xfId="19" applyNumberFormat="1" applyFont="1" applyFill="1" applyBorder="1" applyAlignment="1">
      <alignment vertical="center"/>
    </xf>
    <xf numFmtId="179" fontId="11" fillId="5" borderId="8" xfId="19" applyNumberFormat="1" applyFont="1" applyFill="1" applyBorder="1" applyAlignment="1">
      <alignment horizontal="left" vertical="center" indent="1"/>
    </xf>
    <xf numFmtId="1" fontId="11" fillId="5" borderId="8" xfId="0" applyNumberFormat="1" applyFont="1" applyFill="1" applyBorder="1" applyAlignment="1">
      <alignment vertical="center" wrapText="1"/>
    </xf>
    <xf numFmtId="1" fontId="11" fillId="5" borderId="8" xfId="0" applyNumberFormat="1" applyFont="1" applyFill="1" applyBorder="1" applyAlignment="1">
      <alignment horizontal="right" vertical="center" wrapText="1"/>
    </xf>
    <xf numFmtId="164" fontId="11" fillId="5" borderId="8" xfId="0" applyNumberFormat="1" applyFont="1" applyFill="1" applyBorder="1" applyAlignment="1">
      <alignment horizontal="right" vertical="center" wrapText="1"/>
    </xf>
    <xf numFmtId="164" fontId="11" fillId="5" borderId="8" xfId="25" applyNumberFormat="1" applyFont="1" applyFill="1" applyBorder="1" applyAlignment="1">
      <alignment horizontal="right" vertical="center"/>
    </xf>
    <xf numFmtId="164" fontId="11" fillId="5" borderId="8" xfId="25" applyNumberFormat="1" applyFont="1" applyFill="1" applyBorder="1" applyAlignment="1">
      <alignment horizontal="right" vertical="center" indent="1"/>
    </xf>
    <xf numFmtId="0" fontId="0" fillId="5" borderId="8" xfId="0" applyFill="1" applyBorder="1" applyAlignment="1">
      <alignment vertical="center"/>
    </xf>
    <xf numFmtId="167" fontId="11" fillId="8" borderId="8" xfId="0" applyNumberFormat="1" applyFont="1" applyFill="1" applyBorder="1" applyAlignment="1">
      <alignment horizontal="right" vertical="center" wrapText="1"/>
    </xf>
    <xf numFmtId="0" fontId="11" fillId="5" borderId="8" xfId="0" applyFont="1" applyFill="1" applyBorder="1" applyAlignment="1">
      <alignment vertical="center"/>
    </xf>
    <xf numFmtId="1" fontId="11" fillId="4" borderId="8" xfId="0" applyNumberFormat="1" applyFont="1" applyFill="1" applyBorder="1" applyAlignment="1">
      <alignment horizontal="right" vertical="center" wrapText="1"/>
    </xf>
    <xf numFmtId="3" fontId="11" fillId="5" borderId="8" xfId="0" applyNumberFormat="1" applyFont="1" applyFill="1" applyBorder="1" applyAlignment="1">
      <alignment vertical="center"/>
    </xf>
    <xf numFmtId="167" fontId="11" fillId="4" borderId="8" xfId="0" applyNumberFormat="1" applyFont="1" applyFill="1" applyBorder="1" applyAlignment="1">
      <alignment horizontal="right" vertical="center" wrapText="1"/>
    </xf>
    <xf numFmtId="164" fontId="11" fillId="4" borderId="8" xfId="0" applyNumberFormat="1" applyFont="1" applyFill="1" applyBorder="1" applyAlignment="1">
      <alignment horizontal="right" vertical="center" wrapText="1"/>
    </xf>
    <xf numFmtId="164" fontId="11" fillId="5" borderId="8" xfId="0" applyNumberFormat="1" applyFont="1" applyFill="1" applyBorder="1" applyAlignment="1">
      <alignment vertical="center"/>
    </xf>
    <xf numFmtId="9" fontId="11" fillId="4" borderId="8" xfId="0" applyNumberFormat="1" applyFont="1" applyFill="1" applyBorder="1" applyAlignment="1">
      <alignment horizontal="right" vertical="center" wrapText="1"/>
    </xf>
    <xf numFmtId="9" fontId="11" fillId="5" borderId="8" xfId="0" applyNumberFormat="1" applyFont="1" applyFill="1" applyBorder="1" applyAlignment="1">
      <alignment horizontal="right" vertical="center" wrapText="1"/>
    </xf>
    <xf numFmtId="9" fontId="11" fillId="5" borderId="8" xfId="0" applyNumberFormat="1" applyFont="1" applyFill="1" applyBorder="1" applyAlignment="1">
      <alignment vertical="center"/>
    </xf>
    <xf numFmtId="0" fontId="11" fillId="5" borderId="25" xfId="0" applyFont="1" applyFill="1" applyBorder="1" applyAlignment="1">
      <alignment horizontal="left" vertical="center" wrapText="1"/>
    </xf>
    <xf numFmtId="1" fontId="11" fillId="4" borderId="9" xfId="0" applyNumberFormat="1" applyFont="1" applyFill="1" applyBorder="1" applyAlignment="1">
      <alignment horizontal="right" vertical="center" wrapText="1"/>
    </xf>
    <xf numFmtId="1" fontId="11" fillId="5" borderId="9" xfId="0" applyNumberFormat="1" applyFont="1" applyFill="1" applyBorder="1" applyAlignment="1">
      <alignment horizontal="right" vertical="center" wrapText="1"/>
    </xf>
    <xf numFmtId="0" fontId="12" fillId="5" borderId="34" xfId="0" applyFont="1" applyFill="1" applyBorder="1" applyAlignment="1">
      <alignment vertical="center" wrapText="1"/>
    </xf>
    <xf numFmtId="1" fontId="11" fillId="4" borderId="21" xfId="0" applyNumberFormat="1" applyFont="1" applyFill="1" applyBorder="1" applyAlignment="1">
      <alignment horizontal="right" vertical="center" wrapText="1"/>
    </xf>
    <xf numFmtId="1" fontId="11" fillId="5" borderId="21" xfId="0" applyNumberFormat="1" applyFont="1" applyFill="1" applyBorder="1" applyAlignment="1">
      <alignment horizontal="right" vertical="center" wrapText="1"/>
    </xf>
    <xf numFmtId="0" fontId="11" fillId="5" borderId="21" xfId="0" applyFont="1" applyFill="1" applyBorder="1" applyAlignment="1">
      <alignment horizontal="right" vertical="center" wrapText="1"/>
    </xf>
    <xf numFmtId="167" fontId="11" fillId="5" borderId="9" xfId="0" applyNumberFormat="1" applyFont="1" applyFill="1" applyBorder="1" applyAlignment="1">
      <alignment horizontal="right" vertical="center" wrapText="1"/>
    </xf>
    <xf numFmtId="0" fontId="11" fillId="5" borderId="21" xfId="0" applyFont="1" applyFill="1" applyBorder="1" applyAlignment="1">
      <alignment horizontal="right" vertical="center" wrapText="1"/>
    </xf>
    <xf numFmtId="165" fontId="11" fillId="0" borderId="35" xfId="0" applyNumberFormat="1" applyFont="1" applyFill="1" applyBorder="1" applyAlignment="1">
      <alignment vertical="center" wrapText="1"/>
    </xf>
    <xf numFmtId="0" fontId="12" fillId="5" borderId="22" xfId="0" applyFont="1" applyFill="1" applyBorder="1" applyAlignment="1">
      <alignment horizontal="left" vertical="center" wrapText="1"/>
    </xf>
    <xf numFmtId="3" fontId="12" fillId="5" borderId="22" xfId="0" applyNumberFormat="1" applyFont="1" applyFill="1" applyBorder="1" applyAlignment="1">
      <alignment horizontal="right" vertical="center" wrapText="1" indent="1"/>
    </xf>
    <xf numFmtId="167" fontId="12" fillId="5" borderId="22" xfId="0" applyNumberFormat="1" applyFont="1" applyFill="1" applyBorder="1" applyAlignment="1">
      <alignment horizontal="right" vertical="center" wrapText="1" indent="1"/>
    </xf>
    <xf numFmtId="3" fontId="11" fillId="5" borderId="8" xfId="0" applyNumberFormat="1" applyFont="1" applyFill="1" applyBorder="1" applyAlignment="1">
      <alignment horizontal="right" vertical="center" wrapText="1" indent="1"/>
    </xf>
    <xf numFmtId="167" fontId="11" fillId="5" borderId="8" xfId="0" applyNumberFormat="1" applyFont="1" applyFill="1" applyBorder="1" applyAlignment="1">
      <alignment horizontal="right" vertical="center" wrapText="1" indent="1"/>
    </xf>
    <xf numFmtId="0" fontId="12" fillId="5" borderId="8" xfId="0" applyFont="1" applyFill="1" applyBorder="1" applyAlignment="1">
      <alignment vertical="center" wrapText="1"/>
    </xf>
    <xf numFmtId="3" fontId="12" fillId="5" borderId="8" xfId="0" applyNumberFormat="1" applyFont="1" applyFill="1" applyBorder="1" applyAlignment="1">
      <alignment horizontal="right" vertical="center" wrapText="1" indent="1"/>
    </xf>
    <xf numFmtId="167" fontId="12" fillId="5" borderId="8" xfId="0" applyNumberFormat="1" applyFont="1" applyFill="1" applyBorder="1" applyAlignment="1">
      <alignment horizontal="right" vertical="center" wrapText="1" indent="1"/>
    </xf>
    <xf numFmtId="167" fontId="11" fillId="5" borderId="9" xfId="0" applyNumberFormat="1" applyFont="1" applyFill="1" applyBorder="1" applyAlignment="1">
      <alignment horizontal="right" vertical="center" wrapText="1" indent="1"/>
    </xf>
    <xf numFmtId="3" fontId="11" fillId="5" borderId="9" xfId="0" applyNumberFormat="1" applyFont="1" applyFill="1" applyBorder="1" applyAlignment="1">
      <alignment vertical="center"/>
    </xf>
    <xf numFmtId="3" fontId="11" fillId="5" borderId="9" xfId="0" applyNumberFormat="1" applyFont="1" applyFill="1" applyBorder="1" applyAlignment="1">
      <alignment horizontal="right" vertical="center" indent="1"/>
    </xf>
    <xf numFmtId="0" fontId="11" fillId="5" borderId="8" xfId="0" applyFont="1" applyFill="1" applyBorder="1" applyAlignment="1">
      <alignment horizontal="justify" vertical="center"/>
    </xf>
    <xf numFmtId="0" fontId="12" fillId="5" borderId="8" xfId="0" applyFont="1" applyFill="1" applyBorder="1" applyAlignment="1">
      <alignment horizontal="left" vertical="center" wrapText="1"/>
    </xf>
    <xf numFmtId="0" fontId="11" fillId="5" borderId="9" xfId="0" applyFont="1" applyFill="1" applyBorder="1" applyAlignment="1">
      <alignment horizontal="justify" vertical="center"/>
    </xf>
    <xf numFmtId="0" fontId="39" fillId="6" borderId="3" xfId="0" applyFont="1" applyFill="1" applyBorder="1" applyAlignment="1">
      <alignment horizontal="center" wrapText="1"/>
    </xf>
    <xf numFmtId="0" fontId="38" fillId="6" borderId="36" xfId="0" applyFont="1" applyFill="1" applyBorder="1" applyAlignment="1">
      <alignment horizontal="center"/>
    </xf>
    <xf numFmtId="0" fontId="39" fillId="6" borderId="36" xfId="0" applyFont="1" applyFill="1" applyBorder="1" applyAlignment="1">
      <alignment horizontal="center"/>
    </xf>
    <xf numFmtId="0" fontId="39" fillId="6" borderId="37" xfId="0" applyFont="1" applyFill="1" applyBorder="1" applyAlignment="1">
      <alignment horizontal="center"/>
    </xf>
    <xf numFmtId="0" fontId="24" fillId="5" borderId="38" xfId="0" applyFont="1" applyFill="1" applyBorder="1" applyAlignment="1">
      <alignment horizontal="left"/>
    </xf>
    <xf numFmtId="167" fontId="24" fillId="5" borderId="38" xfId="0" applyNumberFormat="1" applyFont="1" applyFill="1" applyBorder="1" applyAlignment="1">
      <alignment/>
    </xf>
    <xf numFmtId="167" fontId="24" fillId="5" borderId="38" xfId="0" applyNumberFormat="1" applyFont="1" applyFill="1" applyBorder="1" applyAlignment="1">
      <alignment vertical="center"/>
    </xf>
    <xf numFmtId="167" fontId="13" fillId="5" borderId="38" xfId="0" applyNumberFormat="1" applyFont="1" applyFill="1" applyBorder="1" applyAlignment="1">
      <alignment vertical="center"/>
    </xf>
    <xf numFmtId="0" fontId="11" fillId="5" borderId="8" xfId="0" applyFont="1" applyFill="1" applyBorder="1" applyAlignment="1">
      <alignment horizontal="left"/>
    </xf>
    <xf numFmtId="3" fontId="11" fillId="5" borderId="8" xfId="0" applyNumberFormat="1" applyFont="1" applyFill="1" applyBorder="1" applyAlignment="1">
      <alignment/>
    </xf>
    <xf numFmtId="167" fontId="12" fillId="5" borderId="8" xfId="0" applyNumberFormat="1" applyFont="1" applyFill="1" applyBorder="1" applyAlignment="1">
      <alignment vertical="center"/>
    </xf>
    <xf numFmtId="167" fontId="12" fillId="5" borderId="9" xfId="0" applyNumberFormat="1" applyFont="1" applyFill="1" applyBorder="1" applyAlignment="1">
      <alignment vertical="center"/>
    </xf>
    <xf numFmtId="0" fontId="24" fillId="5" borderId="22" xfId="0" applyFont="1" applyFill="1" applyBorder="1" applyAlignment="1">
      <alignment/>
    </xf>
    <xf numFmtId="0" fontId="11" fillId="5" borderId="22" xfId="0" applyFont="1" applyFill="1" applyBorder="1" applyAlignment="1">
      <alignment/>
    </xf>
    <xf numFmtId="0" fontId="0" fillId="5" borderId="22" xfId="0" applyFont="1" applyFill="1" applyBorder="1" applyAlignment="1">
      <alignment vertical="center"/>
    </xf>
    <xf numFmtId="0" fontId="24" fillId="5" borderId="8" xfId="0" applyFont="1" applyFill="1" applyBorder="1" applyAlignment="1">
      <alignment/>
    </xf>
    <xf numFmtId="0" fontId="11" fillId="5" borderId="8" xfId="0" applyFont="1" applyFill="1" applyBorder="1" applyAlignment="1">
      <alignment/>
    </xf>
    <xf numFmtId="0" fontId="0" fillId="5" borderId="8" xfId="0" applyFont="1" applyFill="1" applyBorder="1" applyAlignment="1">
      <alignment vertical="center"/>
    </xf>
    <xf numFmtId="0" fontId="12" fillId="5" borderId="8" xfId="0" applyFont="1" applyFill="1" applyBorder="1" applyAlignment="1">
      <alignment/>
    </xf>
    <xf numFmtId="3" fontId="12" fillId="5" borderId="8" xfId="0" applyNumberFormat="1" applyFont="1" applyFill="1" applyBorder="1" applyAlignment="1">
      <alignment horizontal="right" vertical="center" indent="1"/>
    </xf>
    <xf numFmtId="0" fontId="11" fillId="5" borderId="8" xfId="0" applyFont="1" applyFill="1" applyBorder="1" applyAlignment="1">
      <alignment horizontal="right" vertical="center" indent="1"/>
    </xf>
    <xf numFmtId="3" fontId="11" fillId="5" borderId="8" xfId="0" applyNumberFormat="1" applyFont="1" applyFill="1" applyBorder="1" applyAlignment="1" quotePrefix="1">
      <alignment horizontal="right" vertical="center" indent="1"/>
    </xf>
    <xf numFmtId="189" fontId="11" fillId="5" borderId="8" xfId="0" applyNumberFormat="1" applyFont="1" applyFill="1" applyBorder="1" applyAlignment="1">
      <alignment horizontal="right" vertical="center" indent="1"/>
    </xf>
    <xf numFmtId="0" fontId="13" fillId="5" borderId="8" xfId="0" applyFont="1" applyFill="1" applyBorder="1" applyAlignment="1">
      <alignment/>
    </xf>
    <xf numFmtId="189" fontId="13" fillId="5" borderId="8" xfId="0" applyNumberFormat="1" applyFont="1" applyFill="1" applyBorder="1" applyAlignment="1">
      <alignment horizontal="right" vertical="center" indent="1"/>
    </xf>
    <xf numFmtId="0" fontId="13" fillId="5" borderId="8" xfId="0" applyFont="1" applyFill="1" applyBorder="1" applyAlignment="1">
      <alignment wrapText="1"/>
    </xf>
    <xf numFmtId="0" fontId="11" fillId="5" borderId="28" xfId="0" applyFont="1" applyFill="1" applyBorder="1" applyAlignment="1">
      <alignment wrapText="1"/>
    </xf>
    <xf numFmtId="0" fontId="11" fillId="5" borderId="28" xfId="0" applyFont="1" applyFill="1" applyBorder="1" applyAlignment="1">
      <alignment/>
    </xf>
    <xf numFmtId="3" fontId="11" fillId="5" borderId="28" xfId="0" applyNumberFormat="1" applyFont="1" applyFill="1" applyBorder="1" applyAlignment="1">
      <alignment horizontal="right" vertical="center" indent="1"/>
    </xf>
    <xf numFmtId="189" fontId="11" fillId="5" borderId="28" xfId="0" applyNumberFormat="1" applyFont="1" applyFill="1" applyBorder="1" applyAlignment="1">
      <alignment horizontal="right" vertical="center" wrapText="1" indent="1"/>
    </xf>
    <xf numFmtId="0" fontId="11" fillId="5" borderId="9" xfId="0" applyFont="1" applyFill="1" applyBorder="1" applyAlignment="1">
      <alignment/>
    </xf>
    <xf numFmtId="3" fontId="11" fillId="5" borderId="9" xfId="0" applyNumberFormat="1" applyFont="1" applyFill="1" applyBorder="1" applyAlignment="1">
      <alignment horizontal="right" vertical="center" indent="1"/>
    </xf>
    <xf numFmtId="189" fontId="11" fillId="5" borderId="9" xfId="0" applyNumberFormat="1" applyFont="1" applyFill="1" applyBorder="1" applyAlignment="1">
      <alignment horizontal="right" vertical="center" wrapText="1" indent="1"/>
    </xf>
    <xf numFmtId="0" fontId="12" fillId="5" borderId="22" xfId="0" applyFont="1" applyFill="1" applyBorder="1" applyAlignment="1">
      <alignment vertical="center" wrapText="1"/>
    </xf>
    <xf numFmtId="0" fontId="11" fillId="5" borderId="22" xfId="0" applyFont="1" applyFill="1" applyBorder="1" applyAlignment="1">
      <alignment horizontal="right" wrapText="1"/>
    </xf>
    <xf numFmtId="3" fontId="12" fillId="5" borderId="22" xfId="0" applyNumberFormat="1" applyFont="1" applyFill="1" applyBorder="1" applyAlignment="1">
      <alignment horizontal="right" wrapText="1"/>
    </xf>
    <xf numFmtId="0" fontId="11" fillId="5" borderId="8" xfId="0" applyFont="1" applyFill="1" applyBorder="1" applyAlignment="1">
      <alignment horizontal="left" vertical="center" wrapText="1"/>
    </xf>
    <xf numFmtId="3" fontId="11" fillId="5" borderId="8" xfId="0" applyNumberFormat="1" applyFont="1" applyFill="1" applyBorder="1" applyAlignment="1">
      <alignment horizontal="right" wrapText="1"/>
    </xf>
    <xf numFmtId="3" fontId="12" fillId="5" borderId="8" xfId="0" applyNumberFormat="1" applyFont="1" applyFill="1" applyBorder="1" applyAlignment="1">
      <alignment horizontal="right" wrapText="1"/>
    </xf>
    <xf numFmtId="189" fontId="11" fillId="5" borderId="8" xfId="0" applyNumberFormat="1" applyFont="1" applyFill="1" applyBorder="1" applyAlignment="1">
      <alignment horizontal="right" wrapText="1"/>
    </xf>
    <xf numFmtId="189" fontId="12" fillId="5" borderId="8" xfId="0" applyNumberFormat="1" applyFont="1" applyFill="1" applyBorder="1" applyAlignment="1">
      <alignment horizontal="right" wrapText="1"/>
    </xf>
    <xf numFmtId="0" fontId="12" fillId="5" borderId="8" xfId="0" applyFont="1" applyFill="1" applyBorder="1" applyAlignment="1">
      <alignment horizontal="left" wrapText="1"/>
    </xf>
    <xf numFmtId="0" fontId="11" fillId="5" borderId="8" xfId="0" applyFont="1" applyFill="1" applyBorder="1" applyAlignment="1">
      <alignment horizontal="right" wrapText="1"/>
    </xf>
    <xf numFmtId="0" fontId="12" fillId="5" borderId="8" xfId="0" applyFont="1" applyFill="1" applyBorder="1" applyAlignment="1">
      <alignment horizontal="right" wrapText="1"/>
    </xf>
    <xf numFmtId="192" fontId="11" fillId="5" borderId="8" xfId="25" applyNumberFormat="1" applyFont="1" applyFill="1" applyBorder="1" applyAlignment="1">
      <alignment horizontal="right" vertical="center" wrapText="1"/>
    </xf>
    <xf numFmtId="192" fontId="12" fillId="5" borderId="8" xfId="25" applyNumberFormat="1" applyFont="1" applyFill="1" applyBorder="1" applyAlignment="1">
      <alignment horizontal="right" vertical="center" wrapText="1"/>
    </xf>
    <xf numFmtId="167" fontId="11" fillId="5" borderId="8" xfId="25" applyNumberFormat="1" applyFont="1" applyFill="1" applyBorder="1" applyAlignment="1">
      <alignment horizontal="right" vertical="center" wrapText="1"/>
    </xf>
    <xf numFmtId="3" fontId="12" fillId="5" borderId="8" xfId="0" applyNumberFormat="1" applyFont="1" applyFill="1" applyBorder="1" applyAlignment="1">
      <alignment horizontal="right" wrapText="1"/>
    </xf>
    <xf numFmtId="165" fontId="11" fillId="5" borderId="8" xfId="0" applyNumberFormat="1" applyFont="1" applyFill="1" applyBorder="1" applyAlignment="1">
      <alignment horizontal="right" wrapText="1"/>
    </xf>
    <xf numFmtId="165" fontId="12" fillId="5" borderId="8" xfId="0" applyNumberFormat="1" applyFont="1" applyFill="1" applyBorder="1" applyAlignment="1">
      <alignment horizontal="right" wrapText="1"/>
    </xf>
    <xf numFmtId="0" fontId="11" fillId="5" borderId="9" xfId="0" applyFont="1" applyFill="1" applyBorder="1" applyAlignment="1">
      <alignment vertical="center"/>
    </xf>
    <xf numFmtId="192" fontId="11" fillId="5" borderId="9" xfId="25" applyNumberFormat="1" applyFont="1" applyFill="1" applyBorder="1" applyAlignment="1">
      <alignment horizontal="right" vertical="center" wrapText="1"/>
    </xf>
    <xf numFmtId="192" fontId="12" fillId="5" borderId="9" xfId="25" applyNumberFormat="1" applyFont="1" applyFill="1" applyBorder="1" applyAlignment="1">
      <alignment horizontal="right" vertical="center" wrapText="1"/>
    </xf>
    <xf numFmtId="0" fontId="39" fillId="6" borderId="39" xfId="0" applyFont="1" applyFill="1" applyBorder="1" applyAlignment="1">
      <alignment horizontal="center" vertical="center" wrapText="1"/>
    </xf>
    <xf numFmtId="0" fontId="16" fillId="0" borderId="0" xfId="0" applyFont="1" applyFill="1" applyAlignment="1">
      <alignment horizontal="left" vertical="center" wrapText="1"/>
    </xf>
    <xf numFmtId="0" fontId="16" fillId="0" borderId="0" xfId="0" applyFont="1" applyFill="1" applyBorder="1" applyAlignment="1">
      <alignment horizontal="left" vertical="center" wrapText="1"/>
    </xf>
    <xf numFmtId="0" fontId="18" fillId="0" borderId="0" xfId="0" applyFont="1" applyFill="1" applyAlignment="1">
      <alignment horizontal="left" vertical="center" wrapText="1"/>
    </xf>
    <xf numFmtId="0" fontId="16" fillId="5" borderId="0" xfId="0" applyFont="1" applyFill="1" applyBorder="1" applyAlignment="1">
      <alignment vertical="center"/>
    </xf>
    <xf numFmtId="0" fontId="16" fillId="5" borderId="7" xfId="0" applyFont="1" applyFill="1" applyBorder="1" applyAlignment="1">
      <alignment horizontal="center" vertical="center"/>
    </xf>
    <xf numFmtId="0" fontId="18" fillId="5" borderId="5" xfId="0" applyFont="1" applyFill="1" applyBorder="1" applyAlignment="1">
      <alignment vertical="center" wrapText="1"/>
    </xf>
    <xf numFmtId="3" fontId="18" fillId="5" borderId="8" xfId="0" applyNumberFormat="1" applyFont="1" applyFill="1" applyBorder="1" applyAlignment="1">
      <alignment vertical="center" wrapText="1"/>
    </xf>
    <xf numFmtId="3" fontId="18" fillId="5" borderId="8" xfId="0" applyNumberFormat="1" applyFont="1" applyFill="1" applyBorder="1" applyAlignment="1">
      <alignment vertical="center"/>
    </xf>
    <xf numFmtId="0" fontId="16" fillId="5" borderId="5" xfId="0" applyFont="1" applyFill="1" applyBorder="1" applyAlignment="1">
      <alignment vertical="center"/>
    </xf>
    <xf numFmtId="0" fontId="16" fillId="5" borderId="8" xfId="0" applyFont="1" applyFill="1" applyBorder="1" applyAlignment="1">
      <alignment vertical="center"/>
    </xf>
    <xf numFmtId="3" fontId="16" fillId="5" borderId="8" xfId="0" applyNumberFormat="1" applyFont="1" applyFill="1" applyBorder="1" applyAlignment="1">
      <alignment vertical="center"/>
    </xf>
    <xf numFmtId="0" fontId="16" fillId="5" borderId="8" xfId="0" applyFont="1" applyFill="1" applyBorder="1" applyAlignment="1">
      <alignment horizontal="right" vertical="center"/>
    </xf>
    <xf numFmtId="0" fontId="16" fillId="5" borderId="5" xfId="0" applyFont="1" applyFill="1" applyBorder="1" applyAlignment="1">
      <alignment horizontal="left" vertical="center"/>
    </xf>
    <xf numFmtId="3" fontId="16" fillId="5" borderId="8" xfId="0" applyNumberFormat="1" applyFont="1" applyFill="1" applyBorder="1" applyAlignment="1">
      <alignment horizontal="right" vertical="center"/>
    </xf>
    <xf numFmtId="0" fontId="16" fillId="0" borderId="0" xfId="0" applyFont="1" applyFill="1" applyBorder="1" applyAlignment="1">
      <alignment horizontal="left" vertical="center" wrapText="1"/>
    </xf>
    <xf numFmtId="0" fontId="43" fillId="6" borderId="3" xfId="0" applyFont="1" applyFill="1" applyBorder="1" applyAlignment="1">
      <alignment horizontal="center" vertical="center" wrapText="1"/>
    </xf>
    <xf numFmtId="0" fontId="42" fillId="6" borderId="3" xfId="0" applyFont="1" applyFill="1" applyBorder="1" applyAlignment="1">
      <alignment horizontal="center" vertical="center" wrapText="1"/>
    </xf>
    <xf numFmtId="0" fontId="16" fillId="5" borderId="6" xfId="0" applyFont="1" applyFill="1" applyBorder="1" applyAlignment="1">
      <alignment horizontal="left" vertical="center" wrapText="1"/>
    </xf>
    <xf numFmtId="3" fontId="16" fillId="5" borderId="9" xfId="0" applyNumberFormat="1" applyFont="1" applyFill="1" applyBorder="1" applyAlignment="1">
      <alignment vertical="center"/>
    </xf>
    <xf numFmtId="0" fontId="16" fillId="5" borderId="9" xfId="0" applyFont="1" applyFill="1" applyBorder="1" applyAlignment="1">
      <alignment horizontal="right" vertical="center"/>
    </xf>
    <xf numFmtId="0" fontId="16" fillId="5" borderId="0" xfId="0" applyFont="1" applyFill="1" applyBorder="1" applyAlignment="1">
      <alignment horizontal="left" vertical="center"/>
    </xf>
    <xf numFmtId="164" fontId="16" fillId="5" borderId="11" xfId="0" applyNumberFormat="1" applyFont="1" applyFill="1" applyBorder="1" applyAlignment="1">
      <alignment vertical="center"/>
    </xf>
    <xf numFmtId="0" fontId="18" fillId="5" borderId="11" xfId="0" applyFont="1" applyFill="1" applyBorder="1" applyAlignment="1">
      <alignment horizontal="right" vertical="center"/>
    </xf>
    <xf numFmtId="0" fontId="18" fillId="5" borderId="5" xfId="0" applyFont="1" applyFill="1" applyBorder="1" applyAlignment="1">
      <alignment vertical="center"/>
    </xf>
    <xf numFmtId="165" fontId="16" fillId="5" borderId="8" xfId="0" applyNumberFormat="1" applyFont="1" applyFill="1" applyBorder="1" applyAlignment="1">
      <alignment vertical="center" wrapText="1"/>
    </xf>
    <xf numFmtId="165" fontId="16" fillId="5" borderId="8" xfId="0" applyNumberFormat="1" applyFont="1" applyFill="1" applyBorder="1" applyAlignment="1">
      <alignment vertical="center"/>
    </xf>
    <xf numFmtId="165" fontId="16" fillId="5" borderId="8" xfId="0" applyNumberFormat="1" applyFont="1" applyFill="1" applyBorder="1" applyAlignment="1">
      <alignment horizontal="right" vertical="center"/>
    </xf>
    <xf numFmtId="0" fontId="16" fillId="5" borderId="5" xfId="0" applyNumberFormat="1" applyFont="1" applyFill="1" applyBorder="1" applyAlignment="1">
      <alignment vertical="center" wrapText="1"/>
    </xf>
    <xf numFmtId="164" fontId="16" fillId="5" borderId="8" xfId="25" applyNumberFormat="1" applyFont="1" applyFill="1" applyBorder="1" applyAlignment="1">
      <alignment vertical="center"/>
    </xf>
    <xf numFmtId="9" fontId="16" fillId="5" borderId="8" xfId="25" applyFont="1" applyFill="1" applyBorder="1" applyAlignment="1">
      <alignment vertical="center"/>
    </xf>
    <xf numFmtId="164" fontId="16" fillId="5" borderId="8" xfId="0" applyNumberFormat="1" applyFont="1" applyFill="1" applyBorder="1" applyAlignment="1">
      <alignment vertical="center"/>
    </xf>
    <xf numFmtId="189" fontId="16" fillId="5" borderId="8" xfId="25" applyNumberFormat="1" applyFont="1" applyFill="1" applyBorder="1" applyAlignment="1">
      <alignment vertical="center"/>
    </xf>
    <xf numFmtId="165" fontId="16" fillId="5" borderId="8" xfId="25" applyNumberFormat="1" applyFont="1" applyFill="1" applyBorder="1" applyAlignment="1">
      <alignment vertical="center"/>
    </xf>
    <xf numFmtId="165" fontId="16" fillId="5" borderId="8" xfId="0" applyNumberFormat="1" applyFont="1" applyFill="1" applyBorder="1" applyAlignment="1">
      <alignment horizontal="center" vertical="center"/>
    </xf>
    <xf numFmtId="3" fontId="16" fillId="5" borderId="8" xfId="25" applyNumberFormat="1" applyFont="1" applyFill="1" applyBorder="1" applyAlignment="1">
      <alignment vertical="center"/>
    </xf>
    <xf numFmtId="1" fontId="16" fillId="5" borderId="8" xfId="0" applyNumberFormat="1" applyFont="1" applyFill="1" applyBorder="1" applyAlignment="1">
      <alignment vertical="center"/>
    </xf>
    <xf numFmtId="0" fontId="18" fillId="5" borderId="8" xfId="0" applyFont="1" applyFill="1" applyBorder="1" applyAlignment="1">
      <alignment horizontal="right" vertical="center"/>
    </xf>
    <xf numFmtId="164" fontId="16" fillId="5" borderId="8" xfId="0" applyNumberFormat="1" applyFont="1" applyFill="1" applyBorder="1" applyAlignment="1">
      <alignment vertical="center" wrapText="1"/>
    </xf>
    <xf numFmtId="164" fontId="18" fillId="5" borderId="8" xfId="0" applyNumberFormat="1" applyFont="1" applyFill="1" applyBorder="1" applyAlignment="1">
      <alignment horizontal="right" vertical="center"/>
    </xf>
    <xf numFmtId="0" fontId="16" fillId="5" borderId="5" xfId="0" applyFont="1" applyFill="1" applyBorder="1" applyAlignment="1">
      <alignment vertical="center" wrapText="1"/>
    </xf>
    <xf numFmtId="1" fontId="16" fillId="5" borderId="8" xfId="0" applyNumberFormat="1" applyFont="1" applyFill="1" applyBorder="1" applyAlignment="1">
      <alignment vertical="center" wrapText="1"/>
    </xf>
    <xf numFmtId="49" fontId="18" fillId="5" borderId="8" xfId="0" applyNumberFormat="1" applyFont="1" applyFill="1" applyBorder="1" applyAlignment="1">
      <alignment horizontal="right" vertical="center"/>
    </xf>
    <xf numFmtId="167" fontId="16" fillId="5" borderId="8" xfId="0" applyNumberFormat="1" applyFont="1" applyFill="1" applyBorder="1" applyAlignment="1">
      <alignment vertical="center" wrapText="1"/>
    </xf>
    <xf numFmtId="167" fontId="16" fillId="5" borderId="8" xfId="0" applyNumberFormat="1" applyFont="1" applyFill="1" applyBorder="1" applyAlignment="1">
      <alignment vertical="center"/>
    </xf>
    <xf numFmtId="0" fontId="16" fillId="5" borderId="6" xfId="0" applyFont="1" applyFill="1" applyBorder="1" applyAlignment="1">
      <alignment horizontal="left" vertical="center"/>
    </xf>
    <xf numFmtId="167" fontId="16" fillId="5" borderId="9" xfId="0" applyNumberFormat="1" applyFont="1" applyFill="1" applyBorder="1" applyAlignment="1">
      <alignment vertical="center" wrapText="1"/>
    </xf>
    <xf numFmtId="167" fontId="16" fillId="5" borderId="9" xfId="0" applyNumberFormat="1" applyFont="1" applyFill="1" applyBorder="1" applyAlignment="1">
      <alignment vertical="center"/>
    </xf>
    <xf numFmtId="0" fontId="16" fillId="0" borderId="0" xfId="0" applyFont="1" applyFill="1" applyAlignment="1">
      <alignment vertical="center"/>
    </xf>
    <xf numFmtId="0" fontId="42" fillId="6" borderId="3" xfId="0" applyFont="1" applyFill="1" applyBorder="1" applyAlignment="1">
      <alignment horizontal="left" vertical="center" wrapText="1"/>
    </xf>
    <xf numFmtId="0" fontId="16" fillId="0" borderId="0" xfId="0" applyFont="1" applyFill="1" applyBorder="1" applyAlignment="1">
      <alignment vertical="center"/>
    </xf>
    <xf numFmtId="10" fontId="16" fillId="0" borderId="0" xfId="0" applyNumberFormat="1" applyFont="1" applyFill="1" applyBorder="1" applyAlignment="1">
      <alignment horizontal="left" vertical="center"/>
    </xf>
    <xf numFmtId="165" fontId="11" fillId="4" borderId="8" xfId="0" applyNumberFormat="1" applyFont="1" applyFill="1" applyBorder="1" applyAlignment="1">
      <alignment vertical="center"/>
    </xf>
    <xf numFmtId="165" fontId="11" fillId="4" borderId="0" xfId="0" applyNumberFormat="1" applyFont="1" applyFill="1" applyAlignment="1">
      <alignment vertical="center"/>
    </xf>
    <xf numFmtId="0" fontId="38" fillId="6" borderId="3" xfId="0" applyFont="1" applyFill="1" applyBorder="1" applyAlignment="1">
      <alignment horizontal="center" vertical="center" wrapText="1"/>
    </xf>
    <xf numFmtId="0" fontId="39" fillId="6" borderId="3" xfId="0" applyFont="1" applyFill="1" applyBorder="1" applyAlignment="1">
      <alignment horizontal="center" vertical="center" wrapText="1"/>
    </xf>
    <xf numFmtId="0" fontId="12" fillId="7" borderId="10" xfId="0" applyFont="1" applyFill="1" applyBorder="1" applyAlignment="1">
      <alignment horizontal="right" vertical="center" wrapText="1"/>
    </xf>
    <xf numFmtId="0" fontId="0" fillId="7" borderId="11" xfId="0" applyFont="1" applyFill="1" applyBorder="1" applyAlignment="1">
      <alignment vertical="center"/>
    </xf>
    <xf numFmtId="0" fontId="19" fillId="0" borderId="0" xfId="0" applyFont="1" applyFill="1" applyAlignment="1">
      <alignment horizontal="center" vertical="center"/>
    </xf>
    <xf numFmtId="0" fontId="16" fillId="0" borderId="0" xfId="0" applyFont="1" applyFill="1" applyBorder="1" applyAlignment="1">
      <alignment horizontal="center" vertical="center"/>
    </xf>
    <xf numFmtId="0" fontId="16" fillId="0" borderId="0" xfId="0" applyFont="1" applyFill="1" applyAlignment="1">
      <alignment horizontal="center" vertical="center"/>
    </xf>
    <xf numFmtId="0" fontId="18" fillId="0" borderId="0" xfId="0" applyFont="1" applyFill="1" applyAlignment="1">
      <alignment horizontal="left" vertical="center" wrapText="1"/>
    </xf>
    <xf numFmtId="0" fontId="38" fillId="6" borderId="3" xfId="0" applyFont="1" applyFill="1" applyBorder="1" applyAlignment="1">
      <alignment horizontal="left" vertical="center" wrapText="1"/>
    </xf>
    <xf numFmtId="0" fontId="11" fillId="0" borderId="0" xfId="0" applyFont="1" applyFill="1" applyAlignment="1">
      <alignment horizontal="left" vertical="center" wrapText="1"/>
    </xf>
    <xf numFmtId="0" fontId="11" fillId="0" borderId="0" xfId="0" applyFont="1" applyFill="1" applyBorder="1" applyAlignment="1">
      <alignment horizontal="left" vertical="center" wrapText="1"/>
    </xf>
    <xf numFmtId="0" fontId="10" fillId="0" borderId="0" xfId="0" applyFont="1" applyFill="1" applyAlignment="1">
      <alignment horizontal="left" vertical="center" wrapText="1"/>
    </xf>
    <xf numFmtId="0" fontId="42" fillId="6" borderId="39" xfId="0" applyFont="1" applyFill="1" applyBorder="1" applyAlignment="1">
      <alignment horizontal="center" vertical="center" wrapText="1"/>
    </xf>
    <xf numFmtId="0" fontId="42" fillId="6" borderId="40" xfId="0" applyFont="1" applyFill="1" applyBorder="1" applyAlignment="1">
      <alignment horizontal="center" vertical="center" wrapText="1"/>
    </xf>
    <xf numFmtId="0" fontId="16" fillId="0" borderId="0" xfId="0" applyFont="1" applyFill="1" applyAlignment="1">
      <alignment horizontal="left" vertical="center" wrapText="1"/>
    </xf>
    <xf numFmtId="0" fontId="16" fillId="4" borderId="0" xfId="0" applyFont="1" applyFill="1" applyBorder="1" applyAlignment="1">
      <alignment horizontal="left" vertical="center" wrapText="1"/>
    </xf>
    <xf numFmtId="0" fontId="43" fillId="6" borderId="3" xfId="0" applyFont="1" applyFill="1" applyBorder="1" applyAlignment="1" quotePrefix="1">
      <alignment horizontal="center" vertical="center" wrapText="1"/>
    </xf>
    <xf numFmtId="0" fontId="40" fillId="6" borderId="3" xfId="0" applyFont="1" applyFill="1" applyBorder="1" applyAlignment="1">
      <alignment horizontal="center" vertical="center" wrapText="1"/>
    </xf>
    <xf numFmtId="0" fontId="39" fillId="6" borderId="3" xfId="0" applyFont="1" applyFill="1" applyBorder="1" applyAlignment="1">
      <alignment horizontal="center" vertical="center"/>
    </xf>
    <xf numFmtId="0" fontId="11" fillId="2" borderId="0" xfId="0" applyFont="1" applyFill="1" applyAlignment="1">
      <alignment horizontal="left" vertical="center" wrapText="1"/>
    </xf>
    <xf numFmtId="0" fontId="11" fillId="4" borderId="0" xfId="0" applyFont="1" applyFill="1" applyBorder="1" applyAlignment="1">
      <alignment horizontal="left" vertical="center" wrapText="1"/>
    </xf>
    <xf numFmtId="0" fontId="39" fillId="6" borderId="3" xfId="0" applyFont="1" applyFill="1" applyBorder="1" applyAlignment="1" quotePrefix="1">
      <alignment horizontal="center" vertical="center" wrapText="1"/>
    </xf>
    <xf numFmtId="0" fontId="11" fillId="2" borderId="0" xfId="0" applyFont="1" applyFill="1" applyBorder="1" applyAlignment="1">
      <alignment horizontal="left" vertical="center" wrapText="1"/>
    </xf>
    <xf numFmtId="0" fontId="40" fillId="6" borderId="3" xfId="0" applyFont="1" applyFill="1" applyBorder="1" applyAlignment="1">
      <alignment vertical="center"/>
    </xf>
    <xf numFmtId="0" fontId="11" fillId="5" borderId="41"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38" fillId="6" borderId="39" xfId="0" applyFont="1" applyFill="1" applyBorder="1" applyAlignment="1">
      <alignment horizontal="center" vertical="center" wrapText="1"/>
    </xf>
    <xf numFmtId="0" fontId="38" fillId="6" borderId="42" xfId="0" applyFont="1" applyFill="1" applyBorder="1" applyAlignment="1">
      <alignment horizontal="center" vertical="center" wrapText="1"/>
    </xf>
    <xf numFmtId="0" fontId="39" fillId="6" borderId="42"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40" xfId="0" applyBorder="1" applyAlignment="1">
      <alignment horizontal="center" vertical="center" wrapText="1"/>
    </xf>
    <xf numFmtId="0" fontId="11" fillId="5" borderId="43" xfId="0" applyFont="1" applyFill="1" applyBorder="1" applyAlignment="1">
      <alignment horizontal="left" vertical="center" wrapText="1"/>
    </xf>
    <xf numFmtId="0" fontId="0" fillId="0" borderId="0" xfId="0" applyAlignment="1">
      <alignment vertical="center"/>
    </xf>
    <xf numFmtId="0" fontId="11" fillId="0" borderId="0" xfId="0" applyFont="1" applyFill="1" applyBorder="1" applyAlignment="1">
      <alignment horizontal="left" wrapText="1"/>
    </xf>
    <xf numFmtId="0" fontId="10" fillId="2" borderId="0" xfId="0" applyFont="1" applyFill="1" applyBorder="1" applyAlignment="1">
      <alignment horizontal="left" vertical="center" wrapText="1"/>
    </xf>
    <xf numFmtId="0" fontId="11" fillId="2" borderId="0" xfId="0" applyFont="1" applyFill="1" applyBorder="1" applyAlignment="1">
      <alignment horizontal="left" wrapText="1"/>
    </xf>
    <xf numFmtId="0" fontId="38" fillId="6" borderId="3" xfId="0" applyFont="1" applyFill="1" applyBorder="1" applyAlignment="1">
      <alignment horizontal="center" vertical="center"/>
    </xf>
    <xf numFmtId="0" fontId="12" fillId="5" borderId="44" xfId="0" applyFont="1" applyFill="1" applyBorder="1" applyAlignment="1">
      <alignment horizontal="center" vertical="center" textRotation="90" wrapText="1"/>
    </xf>
    <xf numFmtId="0" fontId="12" fillId="5" borderId="45" xfId="0" applyFont="1" applyFill="1" applyBorder="1" applyAlignment="1">
      <alignment horizontal="center" vertical="center" textRotation="90" wrapText="1"/>
    </xf>
    <xf numFmtId="0" fontId="0" fillId="0" borderId="3" xfId="0" applyBorder="1" applyAlignment="1">
      <alignment horizontal="center" vertical="center" wrapText="1"/>
    </xf>
    <xf numFmtId="0" fontId="12" fillId="5" borderId="46" xfId="0" applyFont="1" applyFill="1" applyBorder="1" applyAlignment="1">
      <alignment horizontal="center" vertical="center" textRotation="90" wrapText="1"/>
    </xf>
    <xf numFmtId="0" fontId="0" fillId="0" borderId="45" xfId="0" applyBorder="1" applyAlignment="1">
      <alignment horizontal="center" vertical="center" textRotation="90" wrapText="1"/>
    </xf>
    <xf numFmtId="0" fontId="0" fillId="0" borderId="47" xfId="0" applyBorder="1" applyAlignment="1">
      <alignment horizontal="center" vertical="center" textRotation="90" wrapText="1"/>
    </xf>
    <xf numFmtId="0" fontId="12" fillId="5" borderId="22" xfId="0" applyFont="1" applyFill="1" applyBorder="1" applyAlignment="1">
      <alignment horizontal="left" vertical="center" wrapText="1"/>
    </xf>
    <xf numFmtId="0" fontId="11" fillId="6" borderId="39"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39" fillId="6" borderId="32" xfId="0" applyFont="1" applyFill="1" applyBorder="1" applyAlignment="1">
      <alignment horizontal="center" vertical="center" wrapText="1"/>
    </xf>
    <xf numFmtId="0" fontId="41" fillId="6" borderId="3" xfId="0" applyFont="1" applyFill="1" applyBorder="1" applyAlignment="1">
      <alignment horizontal="center" vertical="center" wrapText="1"/>
    </xf>
    <xf numFmtId="0" fontId="41" fillId="6" borderId="32" xfId="0" applyFont="1" applyFill="1" applyBorder="1" applyAlignment="1">
      <alignment horizontal="center" vertical="center" wrapText="1"/>
    </xf>
    <xf numFmtId="0" fontId="38" fillId="6" borderId="32"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1" fillId="2" borderId="0" xfId="0" applyFont="1" applyFill="1" applyAlignment="1">
      <alignment wrapText="1"/>
    </xf>
    <xf numFmtId="0" fontId="0" fillId="0" borderId="0" xfId="0" applyAlignment="1">
      <alignment wrapText="1"/>
    </xf>
    <xf numFmtId="0" fontId="39" fillId="6" borderId="3" xfId="0" applyFont="1" applyFill="1" applyBorder="1" applyAlignment="1">
      <alignment horizontal="center" vertical="center" wrapText="1"/>
    </xf>
    <xf numFmtId="0" fontId="11" fillId="2" borderId="0" xfId="0" applyFont="1" applyFill="1" applyAlignment="1">
      <alignment horizontal="left" vertical="center" wrapText="1"/>
    </xf>
    <xf numFmtId="0" fontId="38" fillId="6" borderId="3" xfId="0" applyFont="1" applyFill="1" applyBorder="1" applyAlignment="1">
      <alignment horizontal="center" vertical="center" wrapText="1"/>
    </xf>
    <xf numFmtId="0" fontId="41" fillId="6" borderId="3" xfId="0" applyFont="1" applyFill="1" applyBorder="1" applyAlignment="1">
      <alignment horizontal="center" vertical="center" wrapText="1"/>
    </xf>
    <xf numFmtId="0" fontId="10" fillId="2" borderId="0" xfId="0" applyFont="1" applyFill="1" applyBorder="1" applyAlignment="1">
      <alignment horizontal="left" vertical="center" wrapText="1"/>
    </xf>
    <xf numFmtId="0" fontId="0" fillId="0" borderId="48" xfId="0" applyBorder="1" applyAlignment="1">
      <alignment vertical="center" wrapText="1"/>
    </xf>
    <xf numFmtId="0" fontId="0" fillId="0" borderId="49" xfId="0" applyBorder="1" applyAlignment="1">
      <alignment vertical="center" wrapText="1"/>
    </xf>
    <xf numFmtId="0" fontId="39" fillId="6" borderId="50" xfId="0" applyFont="1" applyFill="1" applyBorder="1" applyAlignment="1">
      <alignment horizontal="center"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wrapText="1"/>
    </xf>
    <xf numFmtId="0" fontId="39" fillId="6" borderId="39" xfId="0" applyFont="1" applyFill="1" applyBorder="1" applyAlignment="1">
      <alignment horizontal="center" vertical="center" wrapText="1"/>
    </xf>
    <xf numFmtId="0" fontId="12" fillId="5" borderId="32" xfId="0" applyFont="1" applyFill="1" applyBorder="1" applyAlignment="1">
      <alignment horizontal="center" vertical="center" textRotation="90" wrapText="1"/>
    </xf>
    <xf numFmtId="0" fontId="12" fillId="5" borderId="48" xfId="0" applyFont="1" applyFill="1" applyBorder="1" applyAlignment="1">
      <alignment horizontal="center" vertical="center" textRotation="90" wrapText="1"/>
    </xf>
    <xf numFmtId="0" fontId="40" fillId="6" borderId="32" xfId="0" applyFont="1" applyFill="1"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10" fillId="6" borderId="32" xfId="0" applyFont="1" applyFill="1" applyBorder="1" applyAlignment="1">
      <alignment horizontal="left" vertical="center" wrapText="1"/>
    </xf>
    <xf numFmtId="0" fontId="0" fillId="0" borderId="48" xfId="0" applyBorder="1" applyAlignment="1">
      <alignment vertical="center"/>
    </xf>
    <xf numFmtId="0" fontId="0" fillId="0" borderId="49" xfId="0" applyBorder="1" applyAlignment="1">
      <alignment vertical="center"/>
    </xf>
    <xf numFmtId="0" fontId="12" fillId="5" borderId="54" xfId="0" applyFont="1" applyFill="1" applyBorder="1" applyAlignment="1">
      <alignment horizontal="left" vertical="center" wrapText="1"/>
    </xf>
    <xf numFmtId="0" fontId="0" fillId="0" borderId="55" xfId="0" applyBorder="1" applyAlignment="1">
      <alignment horizontal="left" vertical="center" wrapText="1"/>
    </xf>
    <xf numFmtId="0" fontId="12" fillId="5" borderId="3" xfId="0" applyFont="1" applyFill="1" applyBorder="1" applyAlignment="1">
      <alignment horizontal="center" vertical="center" textRotation="90" wrapText="1"/>
    </xf>
    <xf numFmtId="0" fontId="12" fillId="0" borderId="35" xfId="0" applyFont="1" applyFill="1" applyBorder="1" applyAlignment="1">
      <alignment horizontal="left" vertical="center" wrapText="1"/>
    </xf>
    <xf numFmtId="0" fontId="12" fillId="5" borderId="56" xfId="0" applyFont="1" applyFill="1" applyBorder="1" applyAlignment="1">
      <alignment horizontal="center" vertical="center" textRotation="90" wrapText="1"/>
    </xf>
    <xf numFmtId="0" fontId="28" fillId="0" borderId="0" xfId="0" applyFont="1" applyFill="1" applyAlignment="1">
      <alignment horizontal="center" vertical="center" wrapText="1"/>
    </xf>
    <xf numFmtId="0" fontId="11" fillId="2" borderId="0" xfId="0" applyFont="1" applyFill="1" applyBorder="1" applyAlignment="1">
      <alignment horizontal="left" wrapText="1"/>
    </xf>
    <xf numFmtId="0" fontId="10" fillId="2" borderId="0" xfId="0" applyFont="1" applyFill="1" applyAlignment="1">
      <alignment horizontal="left" vertical="center" wrapText="1"/>
    </xf>
    <xf numFmtId="0" fontId="39" fillId="6" borderId="3" xfId="0" applyFont="1" applyFill="1" applyBorder="1" applyAlignment="1">
      <alignment horizontal="left" vertical="center" wrapText="1"/>
    </xf>
    <xf numFmtId="0" fontId="10" fillId="2" borderId="0" xfId="0" applyFont="1" applyFill="1" applyAlignment="1">
      <alignment horizontal="left" vertical="center" wrapText="1"/>
    </xf>
    <xf numFmtId="0" fontId="39" fillId="6" borderId="3" xfId="0" applyFont="1" applyFill="1" applyBorder="1" applyAlignment="1">
      <alignment horizontal="left" vertical="center" wrapText="1"/>
    </xf>
    <xf numFmtId="0" fontId="0" fillId="0" borderId="0" xfId="0" applyFont="1" applyAlignment="1">
      <alignment vertical="center" wrapText="1"/>
    </xf>
    <xf numFmtId="0" fontId="39" fillId="6" borderId="57" xfId="0" applyFont="1" applyFill="1" applyBorder="1" applyAlignment="1">
      <alignment horizontal="center" vertical="center" wrapText="1"/>
    </xf>
    <xf numFmtId="0" fontId="39" fillId="6" borderId="58" xfId="0" applyFont="1" applyFill="1" applyBorder="1" applyAlignment="1">
      <alignment horizontal="left" vertical="center" wrapText="1"/>
    </xf>
    <xf numFmtId="0" fontId="39" fillId="6" borderId="59" xfId="0" applyFont="1" applyFill="1" applyBorder="1" applyAlignment="1">
      <alignment horizontal="left" vertical="center" wrapText="1"/>
    </xf>
    <xf numFmtId="0" fontId="39" fillId="6" borderId="57" xfId="0" applyFont="1" applyFill="1" applyBorder="1" applyAlignment="1">
      <alignment horizontal="center" wrapText="1"/>
    </xf>
    <xf numFmtId="0" fontId="39" fillId="6" borderId="57" xfId="0" applyFont="1" applyFill="1" applyBorder="1" applyAlignment="1">
      <alignment horizontal="center" vertical="center"/>
    </xf>
    <xf numFmtId="0" fontId="39" fillId="6" borderId="6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39" fillId="6" borderId="39" xfId="0" applyFont="1" applyFill="1" applyBorder="1" applyAlignment="1">
      <alignment horizontal="left" vertical="center"/>
    </xf>
    <xf numFmtId="0" fontId="39" fillId="6" borderId="40" xfId="0" applyFont="1" applyFill="1" applyBorder="1" applyAlignment="1">
      <alignment horizontal="left" vertical="center"/>
    </xf>
    <xf numFmtId="0" fontId="39" fillId="6" borderId="3" xfId="0" applyFont="1" applyFill="1" applyBorder="1" applyAlignment="1">
      <alignment horizontal="center" vertical="center"/>
    </xf>
    <xf numFmtId="0" fontId="38" fillId="6" borderId="3" xfId="0" applyFont="1" applyFill="1" applyBorder="1" applyAlignment="1">
      <alignment horizontal="center" vertical="center"/>
    </xf>
  </cellXfs>
  <cellStyles count="24">
    <cellStyle name="Normal" xfId="0"/>
    <cellStyle name="DEFINITION" xfId="15"/>
    <cellStyle name="FILET_HAUT" xfId="16"/>
    <cellStyle name="Hyperlink" xfId="17"/>
    <cellStyle name="Followed Hyperlink" xfId="18"/>
    <cellStyle name="Comma" xfId="19"/>
    <cellStyle name="Comma [0]" xfId="20"/>
    <cellStyle name="Currency" xfId="21"/>
    <cellStyle name="Currency [0]" xfId="22"/>
    <cellStyle name="Normal_T6.1-4_2008" xfId="23"/>
    <cellStyle name="NOTE01" xfId="24"/>
    <cellStyle name="Percent" xfId="25"/>
    <cellStyle name="REMARQ01" xfId="26"/>
    <cellStyle name="SOURSITU" xfId="27"/>
    <cellStyle name="SOUS TOT" xfId="28"/>
    <cellStyle name="TABL01" xfId="29"/>
    <cellStyle name="TITCOL01" xfId="30"/>
    <cellStyle name="TITCOLG1" xfId="31"/>
    <cellStyle name="TITLIG01" xfId="32"/>
    <cellStyle name="TITRE_1)" xfId="33"/>
    <cellStyle name="TITRE01" xfId="34"/>
    <cellStyle name="TOTAL01" xfId="35"/>
    <cellStyle name="TOTALG1" xfId="36"/>
    <cellStyle name="UNITE" xfId="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8DFF0"/>
      <rgbColor rgb="00000080"/>
      <rgbColor rgb="00FF00FF"/>
      <rgbColor rgb="00FFFF00"/>
      <rgbColor rgb="0000FFFF"/>
      <rgbColor rgb="00800080"/>
      <rgbColor rgb="00800000"/>
      <rgbColor rgb="00008080"/>
      <rgbColor rgb="00334F8D"/>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externalLink" Target="externalLinks/externalLink7.xml" /><Relationship Id="rId31" Type="http://schemas.openxmlformats.org/officeDocument/2006/relationships/externalLink" Target="externalLinks/externalLink8.xml" /><Relationship Id="rId32" Type="http://schemas.openxmlformats.org/officeDocument/2006/relationships/externalLink" Target="externalLinks/externalLink9.xml" /><Relationship Id="rId33" Type="http://schemas.openxmlformats.org/officeDocument/2006/relationships/externalLink" Target="externalLinks/externalLink10.xml" /><Relationship Id="rId34" Type="http://schemas.openxmlformats.org/officeDocument/2006/relationships/externalLink" Target="externalLinks/externalLink11.xml" /><Relationship Id="rId35" Type="http://schemas.openxmlformats.org/officeDocument/2006/relationships/externalLink" Target="externalLinks/externalLink12.xml" /><Relationship Id="rId36" Type="http://schemas.openxmlformats.org/officeDocument/2006/relationships/externalLink" Target="externalLinks/externalLink13.xml" /><Relationship Id="rId37" Type="http://schemas.openxmlformats.org/officeDocument/2006/relationships/externalLink" Target="externalLinks/externalLink14.xml" /><Relationship Id="rId38" Type="http://schemas.openxmlformats.org/officeDocument/2006/relationships/externalLink" Target="externalLinks/externalLink15.xml" /><Relationship Id="rId39" Type="http://schemas.openxmlformats.org/officeDocument/2006/relationships/externalLink" Target="externalLinks/externalLink16.xml" /><Relationship Id="rId40" Type="http://schemas.openxmlformats.org/officeDocument/2006/relationships/externalLink" Target="externalLinks/externalLink17.xml" /><Relationship Id="rId4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Budget\SD6\6BRS\CAS%20Pensions\Jaunes\Jaune%202012\Annexes\Mise%20en%20forme%20des%20annexes%20(v08-07-2011)\tableaux%20SRE\Travaux%20en%20cours\RETRAITE\RAPPORT%20ANNUEL\RA%202008-09%20VE\Pyramides%20des%20&#226;ges%2031-12-2006%203%20FP.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Documents%20de%20Quaireauf\Travaux%20en%20cours\RETRAITE\RAPPORT%20ANNUEL\RA%202008-09%20VE\Pyramides%20des%20&#226;ges%2031-12-2007%203%20FP.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Documents%20de%20Quaireauf\DEMOGRAPHIE%20-%20FORMATION%20-%20PERFORMANCE\donn&#233;es%20retrait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ocuments%20and%20Settings\lthierus-adc\Local%20Settings\Temporary%20Internet%20Files\OLK33F\Travaux%20en%20cours\RETRAITE\RAPPORT%20ANNUEL\RA%202008-09%20VE\Pyramides%20des%20&#226;ges%2031-12-2006%203%20FP.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Documents%20and%20Settings\lthierus-adc\Local%20Settings\Temporary%20Internet%20Files\OLK33F\Travaux%20en%20cours\RETRAITE\RAPPORT%20ANNUEL\RA%202008-09%20VE\Pyramides%20des%20&#226;ges%2031-12-2007%203%20FP.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Documents%20and%20Settings\lthierus-adc\Local%20Settings\Temporary%20Internet%20Files\OLK33F\DEMOGRAPHIE%20-%20FORMATION%20-%20PERFORMANCE\donn&#233;es%20retraite.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Temp\Travaux%20en%20cours\RETRAITE\RAPPORT%20ANNUEL\RA%202008-09%20VE\Pyramides%20des%20&#226;ges%2031-12-2006%203%20FP.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Temp\Travaux%20en%20cours\RETRAITE\RAPPORT%20ANNUEL\RA%202008-09%20VE\Pyramides%20des%20&#226;ges%2031-12-2007%203%20FP.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C:\Temp\DEMOGRAPHIE%20-%20FORMATION%20-%20PERFORMANCE\donn&#233;es%20retrai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Budget\SD6\6BRS\CAS%20Pensions\Jaunes\Jaune%202012\Annexes\Mise%20en%20forme%20des%20annexes%20(v08-07-2011)\tableaux%20SRE\Travaux%20en%20cours\RETRAITE\RAPPORT%20ANNUEL\RA%202008-09%20VE\Pyramides%20des%20&#226;ges%2031-12-2007%203%20F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Budget\SD6\6BRS\CAS%20Pensions\Jaunes\Jaune%202012\Annexes\Mise%20en%20forme%20des%20annexes%20(v08-07-2011)\tableaux%20SRE\DEMOGRAPHIE%20-%20FORMATION%20-%20PERFORMANCE\donn&#233;es%20retrai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Bsvr200011\dr\statistiques\cnracl\stat\recueil\2001\evolution\actifs\age%202001%20avac%20pyr11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renelle\Vol2\10%20-%20Espace%20commun\Projections%202004\Projections%20des%20r&#233;gimes\Projections2004\Retour%20r&#233;gimes\Fiches_r&#233;gimes_actualis&#233;es\CANCAVA_graph29mar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Grenelle\VOL2\Mes%20documents\COR\COR_projections2004\pr&#233;sentation_r&#233;sult\Ensemble_CG\AGIRC.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artemis\abaehr$\Docs%20Retraites\COR\Projection%20FP%20CZaidman_septembre%20200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Grenelle\VOL2\Mes%20documents\COR\COR_projections2004\pr&#233;sentation_r&#233;sult\Ensemble_CG\CNAV.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Documents%20de%20Quaireauf\Travaux%20en%20cours\RETRAITE\RAPPORT%20ANNUEL\RA%202008-09%20VE\Pyramides%20des%20&#226;ges%2031-12-2006%203%20F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qemploi données"/>
      <sheetName val="V2.3-5"/>
      <sheetName val="V2.3-6 &amp; 7"/>
      <sheetName val="FPE (FGE 31-12-06) %"/>
      <sheetName val="V2.3-1 à V2.3-4"/>
      <sheetName val="Données FPT FPH"/>
    </sheetNames>
    <sheetDataSet>
      <sheetData sheetId="0">
        <row r="2">
          <cell r="H2" t="str">
            <v>AG</v>
          </cell>
          <cell r="I2" t="str">
            <v>puboep</v>
          </cell>
          <cell r="J2" t="str">
            <v>COUNT</v>
          </cell>
          <cell r="K2" t="str">
            <v>PERCENT</v>
          </cell>
        </row>
        <row r="3">
          <cell r="H3" t="str">
            <v>16</v>
          </cell>
          <cell r="I3" t="str">
            <v>1</v>
          </cell>
          <cell r="J3">
            <v>1099.0796316600088</v>
          </cell>
          <cell r="K3">
            <v>0.005416221726084369</v>
          </cell>
        </row>
        <row r="4">
          <cell r="H4" t="str">
            <v>16</v>
          </cell>
          <cell r="I4" t="str">
            <v>4</v>
          </cell>
          <cell r="J4">
            <v>1124.9813643571713</v>
          </cell>
          <cell r="K4">
            <v>0.005543864458545632</v>
          </cell>
        </row>
        <row r="5">
          <cell r="H5" t="str">
            <v>17</v>
          </cell>
          <cell r="I5" t="str">
            <v>2</v>
          </cell>
          <cell r="J5">
            <v>187.130049044196</v>
          </cell>
          <cell r="K5">
            <v>0.000922169611773806</v>
          </cell>
        </row>
        <row r="6">
          <cell r="H6" t="str">
            <v>17</v>
          </cell>
          <cell r="I6" t="str">
            <v>4</v>
          </cell>
          <cell r="J6">
            <v>7342.316366409323</v>
          </cell>
          <cell r="K6">
            <v>0.03618264980806486</v>
          </cell>
        </row>
        <row r="7">
          <cell r="H7" t="str">
            <v>18</v>
          </cell>
          <cell r="I7" t="str">
            <v>1</v>
          </cell>
          <cell r="J7">
            <v>2496.0062549261897</v>
          </cell>
          <cell r="K7">
            <v>0.012300221855585871</v>
          </cell>
        </row>
        <row r="8">
          <cell r="H8" t="str">
            <v>18</v>
          </cell>
          <cell r="I8" t="str">
            <v>2</v>
          </cell>
          <cell r="J8">
            <v>1270.3468445463955</v>
          </cell>
          <cell r="K8">
            <v>0.006260219897536351</v>
          </cell>
        </row>
        <row r="9">
          <cell r="H9" t="str">
            <v>18</v>
          </cell>
          <cell r="I9" t="str">
            <v>3</v>
          </cell>
          <cell r="J9">
            <v>228.53697251540177</v>
          </cell>
          <cell r="K9">
            <v>0.0011262213220000522</v>
          </cell>
        </row>
        <row r="10">
          <cell r="H10" t="str">
            <v>18</v>
          </cell>
          <cell r="I10" t="str">
            <v>4</v>
          </cell>
          <cell r="J10">
            <v>33594.74039711733</v>
          </cell>
          <cell r="K10">
            <v>0.16555357553684327</v>
          </cell>
        </row>
        <row r="11">
          <cell r="H11" t="str">
            <v>19</v>
          </cell>
          <cell r="I11" t="str">
            <v>1</v>
          </cell>
          <cell r="J11">
            <v>3397.0081429887978</v>
          </cell>
          <cell r="K11">
            <v>0.01674032415645112</v>
          </cell>
        </row>
        <row r="12">
          <cell r="H12" t="str">
            <v>19</v>
          </cell>
          <cell r="I12" t="str">
            <v>2</v>
          </cell>
          <cell r="J12">
            <v>5464.317583344993</v>
          </cell>
          <cell r="K12">
            <v>0.02692794476450934</v>
          </cell>
        </row>
        <row r="13">
          <cell r="H13" t="str">
            <v>19</v>
          </cell>
          <cell r="I13" t="str">
            <v>3</v>
          </cell>
          <cell r="J13">
            <v>3044.924158561719</v>
          </cell>
          <cell r="K13">
            <v>0.015005267959494686</v>
          </cell>
        </row>
        <row r="14">
          <cell r="H14" t="str">
            <v>19</v>
          </cell>
          <cell r="I14" t="str">
            <v>4</v>
          </cell>
          <cell r="J14">
            <v>71047.21097291914</v>
          </cell>
          <cell r="K14">
            <v>0.3501178955232076</v>
          </cell>
        </row>
        <row r="15">
          <cell r="H15" t="str">
            <v>20</v>
          </cell>
          <cell r="I15" t="str">
            <v>1</v>
          </cell>
          <cell r="J15">
            <v>6488.83946815097</v>
          </cell>
          <cell r="K15">
            <v>0.031976748810631075</v>
          </cell>
        </row>
        <row r="16">
          <cell r="H16" t="str">
            <v>20</v>
          </cell>
          <cell r="I16" t="str">
            <v>2</v>
          </cell>
          <cell r="J16">
            <v>8245.430027310418</v>
          </cell>
          <cell r="K16">
            <v>0.04063315884343678</v>
          </cell>
        </row>
        <row r="17">
          <cell r="H17" t="str">
            <v>20</v>
          </cell>
          <cell r="I17" t="str">
            <v>3</v>
          </cell>
          <cell r="J17">
            <v>2218.440969449496</v>
          </cell>
          <cell r="K17">
            <v>0.010932390912039892</v>
          </cell>
        </row>
        <row r="18">
          <cell r="H18" t="str">
            <v>20</v>
          </cell>
          <cell r="I18" t="str">
            <v>4</v>
          </cell>
          <cell r="J18">
            <v>137130.2586965725</v>
          </cell>
          <cell r="K18">
            <v>0.6757725874094833</v>
          </cell>
        </row>
        <row r="19">
          <cell r="H19" t="str">
            <v>21</v>
          </cell>
          <cell r="I19" t="str">
            <v>1</v>
          </cell>
          <cell r="J19">
            <v>9609.646230264085</v>
          </cell>
          <cell r="K19">
            <v>0.047355963292422934</v>
          </cell>
        </row>
        <row r="20">
          <cell r="H20" t="str">
            <v>21</v>
          </cell>
          <cell r="I20" t="str">
            <v>2</v>
          </cell>
          <cell r="J20">
            <v>12662.488879218636</v>
          </cell>
          <cell r="K20">
            <v>0.0624002532649438</v>
          </cell>
        </row>
        <row r="21">
          <cell r="H21" t="str">
            <v>21</v>
          </cell>
          <cell r="I21" t="str">
            <v>3</v>
          </cell>
          <cell r="J21">
            <v>4599.788447924202</v>
          </cell>
          <cell r="K21">
            <v>0.022667578771713368</v>
          </cell>
        </row>
        <row r="22">
          <cell r="H22" t="str">
            <v>21</v>
          </cell>
          <cell r="I22" t="str">
            <v>4</v>
          </cell>
          <cell r="J22">
            <v>164479.18254278155</v>
          </cell>
          <cell r="K22">
            <v>0.8105470216305394</v>
          </cell>
        </row>
        <row r="23">
          <cell r="H23" t="str">
            <v>22</v>
          </cell>
          <cell r="I23" t="str">
            <v>1</v>
          </cell>
          <cell r="J23">
            <v>13069.528394151543</v>
          </cell>
          <cell r="K23">
            <v>0.06440612818123598</v>
          </cell>
        </row>
        <row r="24">
          <cell r="H24" t="str">
            <v>22</v>
          </cell>
          <cell r="I24" t="str">
            <v>2</v>
          </cell>
          <cell r="J24">
            <v>25889.295698940947</v>
          </cell>
          <cell r="K24">
            <v>0.12758144341719832</v>
          </cell>
        </row>
        <row r="25">
          <cell r="H25" t="str">
            <v>22</v>
          </cell>
          <cell r="I25" t="str">
            <v>3</v>
          </cell>
          <cell r="J25">
            <v>8048.326436489373</v>
          </cell>
          <cell r="K25">
            <v>0.039661840005254155</v>
          </cell>
        </row>
        <row r="26">
          <cell r="H26" t="str">
            <v>22</v>
          </cell>
          <cell r="I26" t="str">
            <v>4</v>
          </cell>
          <cell r="J26">
            <v>245551.5662458072</v>
          </cell>
          <cell r="K26">
            <v>1.2100685788943806</v>
          </cell>
        </row>
        <row r="27">
          <cell r="H27" t="str">
            <v>23</v>
          </cell>
          <cell r="I27" t="str">
            <v>1</v>
          </cell>
          <cell r="J27">
            <v>14447.889968005835</v>
          </cell>
          <cell r="K27">
            <v>0.07119864046847929</v>
          </cell>
        </row>
        <row r="28">
          <cell r="H28" t="str">
            <v>23</v>
          </cell>
          <cell r="I28" t="str">
            <v>2</v>
          </cell>
          <cell r="J28">
            <v>15808.036736016897</v>
          </cell>
          <cell r="K28">
            <v>0.07790139090016396</v>
          </cell>
        </row>
        <row r="29">
          <cell r="H29" t="str">
            <v>23</v>
          </cell>
          <cell r="I29" t="str">
            <v>3</v>
          </cell>
          <cell r="J29">
            <v>10605.705711760027</v>
          </cell>
          <cell r="K29">
            <v>0.052264505720784046</v>
          </cell>
        </row>
        <row r="30">
          <cell r="H30" t="str">
            <v>23</v>
          </cell>
          <cell r="I30" t="str">
            <v>4</v>
          </cell>
          <cell r="J30">
            <v>225264.0306297017</v>
          </cell>
          <cell r="K30">
            <v>1.110092391539603</v>
          </cell>
        </row>
        <row r="31">
          <cell r="H31" t="str">
            <v>24</v>
          </cell>
          <cell r="I31" t="str">
            <v>1</v>
          </cell>
          <cell r="J31">
            <v>35194.23750806334</v>
          </cell>
          <cell r="K31">
            <v>0.17343583515986105</v>
          </cell>
        </row>
        <row r="32">
          <cell r="H32" t="str">
            <v>24</v>
          </cell>
          <cell r="I32" t="str">
            <v>2</v>
          </cell>
          <cell r="J32">
            <v>28395.95617084634</v>
          </cell>
          <cell r="K32">
            <v>0.13993416884014628</v>
          </cell>
        </row>
        <row r="33">
          <cell r="H33" t="str">
            <v>24</v>
          </cell>
          <cell r="I33" t="str">
            <v>3</v>
          </cell>
          <cell r="J33">
            <v>16771.058591205234</v>
          </cell>
          <cell r="K33">
            <v>0.08264712518957772</v>
          </cell>
        </row>
        <row r="34">
          <cell r="H34" t="str">
            <v>24</v>
          </cell>
          <cell r="I34" t="str">
            <v>4</v>
          </cell>
          <cell r="J34">
            <v>312888.32741968083</v>
          </cell>
          <cell r="K34">
            <v>1.5419015219571535</v>
          </cell>
        </row>
        <row r="35">
          <cell r="H35" t="str">
            <v>25</v>
          </cell>
          <cell r="I35" t="str">
            <v>1</v>
          </cell>
          <cell r="J35">
            <v>28584.178034120407</v>
          </cell>
          <cell r="K35">
            <v>0.14086171887002844</v>
          </cell>
        </row>
        <row r="36">
          <cell r="H36" t="str">
            <v>25</v>
          </cell>
          <cell r="I36" t="str">
            <v>2</v>
          </cell>
          <cell r="J36">
            <v>31012.99476984069</v>
          </cell>
          <cell r="K36">
            <v>0.1528308333852494</v>
          </cell>
        </row>
        <row r="37">
          <cell r="H37" t="str">
            <v>25</v>
          </cell>
          <cell r="I37" t="str">
            <v>3</v>
          </cell>
          <cell r="J37">
            <v>22182.6513221759</v>
          </cell>
          <cell r="K37">
            <v>0.10931524392992255</v>
          </cell>
        </row>
        <row r="38">
          <cell r="H38" t="str">
            <v>25</v>
          </cell>
          <cell r="I38" t="str">
            <v>4</v>
          </cell>
          <cell r="J38">
            <v>377771.45818774006</v>
          </cell>
          <cell r="K38">
            <v>1.8616430697024808</v>
          </cell>
        </row>
        <row r="39">
          <cell r="H39" t="str">
            <v>26</v>
          </cell>
          <cell r="I39" t="str">
            <v>1</v>
          </cell>
          <cell r="J39">
            <v>51156.534065379805</v>
          </cell>
          <cell r="K39">
            <v>0.25209741246646644</v>
          </cell>
        </row>
        <row r="40">
          <cell r="H40" t="str">
            <v>26</v>
          </cell>
          <cell r="I40" t="str">
            <v>2</v>
          </cell>
          <cell r="J40">
            <v>35724.914928120226</v>
          </cell>
          <cell r="K40">
            <v>0.17605099286932868</v>
          </cell>
        </row>
        <row r="41">
          <cell r="H41" t="str">
            <v>26</v>
          </cell>
          <cell r="I41" t="str">
            <v>3</v>
          </cell>
          <cell r="J41">
            <v>26290.266847171042</v>
          </cell>
          <cell r="K41">
            <v>0.12955741365813228</v>
          </cell>
        </row>
        <row r="42">
          <cell r="H42" t="str">
            <v>26</v>
          </cell>
          <cell r="I42" t="str">
            <v>4</v>
          </cell>
          <cell r="J42">
            <v>401757.59144754836</v>
          </cell>
          <cell r="K42">
            <v>1.9798458025566152</v>
          </cell>
        </row>
        <row r="43">
          <cell r="H43" t="str">
            <v>27</v>
          </cell>
          <cell r="I43" t="str">
            <v>1</v>
          </cell>
          <cell r="J43">
            <v>25204.140711717402</v>
          </cell>
          <cell r="K43">
            <v>0.12420502625811555</v>
          </cell>
        </row>
        <row r="44">
          <cell r="H44" t="str">
            <v>27</v>
          </cell>
          <cell r="I44" t="str">
            <v>2</v>
          </cell>
          <cell r="J44">
            <v>45217.634910975474</v>
          </cell>
          <cell r="K44">
            <v>0.22283074815705156</v>
          </cell>
        </row>
        <row r="45">
          <cell r="H45" t="str">
            <v>27</v>
          </cell>
          <cell r="I45" t="str">
            <v>3</v>
          </cell>
          <cell r="J45">
            <v>17635.32154136164</v>
          </cell>
          <cell r="K45">
            <v>0.08690617943173198</v>
          </cell>
        </row>
        <row r="46">
          <cell r="H46" t="str">
            <v>27</v>
          </cell>
          <cell r="I46" t="str">
            <v>4</v>
          </cell>
          <cell r="J46">
            <v>426897.92062735715</v>
          </cell>
          <cell r="K46">
            <v>2.1037363680645336</v>
          </cell>
        </row>
        <row r="47">
          <cell r="H47" t="str">
            <v>28</v>
          </cell>
          <cell r="I47" t="str">
            <v>1</v>
          </cell>
          <cell r="J47">
            <v>39704.88753666398</v>
          </cell>
          <cell r="K47">
            <v>0.1956641432641343</v>
          </cell>
        </row>
        <row r="48">
          <cell r="H48" t="str">
            <v>28</v>
          </cell>
          <cell r="I48" t="str">
            <v>2</v>
          </cell>
          <cell r="J48">
            <v>53784.640425350735</v>
          </cell>
          <cell r="K48">
            <v>0.26504861850768474</v>
          </cell>
        </row>
        <row r="49">
          <cell r="H49" t="str">
            <v>28</v>
          </cell>
          <cell r="I49" t="str">
            <v>3</v>
          </cell>
          <cell r="J49">
            <v>30570.78350121256</v>
          </cell>
          <cell r="K49">
            <v>0.15065163343315355</v>
          </cell>
        </row>
        <row r="50">
          <cell r="H50" t="str">
            <v>28</v>
          </cell>
          <cell r="I50" t="str">
            <v>4</v>
          </cell>
          <cell r="J50">
            <v>400579.08634288126</v>
          </cell>
          <cell r="K50">
            <v>1.974038175185195</v>
          </cell>
        </row>
        <row r="51">
          <cell r="H51" t="str">
            <v>29</v>
          </cell>
          <cell r="I51" t="str">
            <v>1</v>
          </cell>
          <cell r="J51">
            <v>53448.35820473291</v>
          </cell>
          <cell r="K51">
            <v>0.26339143278888905</v>
          </cell>
        </row>
        <row r="52">
          <cell r="H52" t="str">
            <v>29</v>
          </cell>
          <cell r="I52" t="str">
            <v>2</v>
          </cell>
          <cell r="J52">
            <v>65191.29085229642</v>
          </cell>
          <cell r="K52">
            <v>0.3212601486685714</v>
          </cell>
        </row>
        <row r="53">
          <cell r="H53" t="str">
            <v>29</v>
          </cell>
          <cell r="I53" t="str">
            <v>3</v>
          </cell>
          <cell r="J53">
            <v>23960.09815982981</v>
          </cell>
          <cell r="K53">
            <v>0.11807443289289216</v>
          </cell>
        </row>
        <row r="54">
          <cell r="H54" t="str">
            <v>29</v>
          </cell>
          <cell r="I54" t="str">
            <v>4</v>
          </cell>
          <cell r="J54">
            <v>419015.5448923765</v>
          </cell>
          <cell r="K54">
            <v>2.0648923266692067</v>
          </cell>
        </row>
        <row r="55">
          <cell r="H55" t="str">
            <v>30</v>
          </cell>
          <cell r="I55" t="str">
            <v>1</v>
          </cell>
          <cell r="J55">
            <v>47080.7799749871</v>
          </cell>
          <cell r="K55">
            <v>0.2320122546501755</v>
          </cell>
        </row>
        <row r="56">
          <cell r="H56" t="str">
            <v>30</v>
          </cell>
          <cell r="I56" t="str">
            <v>2</v>
          </cell>
          <cell r="J56">
            <v>46140.528217652485</v>
          </cell>
          <cell r="K56">
            <v>0.2273787305183771</v>
          </cell>
        </row>
        <row r="57">
          <cell r="H57" t="str">
            <v>30</v>
          </cell>
          <cell r="I57" t="str">
            <v>3</v>
          </cell>
          <cell r="J57">
            <v>23121.7884782805</v>
          </cell>
          <cell r="K57">
            <v>0.11394327535016117</v>
          </cell>
        </row>
        <row r="58">
          <cell r="H58" t="str">
            <v>30</v>
          </cell>
          <cell r="I58" t="str">
            <v>4</v>
          </cell>
          <cell r="J58">
            <v>370412.5344586007</v>
          </cell>
          <cell r="K58">
            <v>1.8253785794560706</v>
          </cell>
        </row>
        <row r="59">
          <cell r="H59" t="str">
            <v>31</v>
          </cell>
          <cell r="I59" t="str">
            <v>1</v>
          </cell>
          <cell r="J59">
            <v>42482.81852724513</v>
          </cell>
          <cell r="K59">
            <v>0.20935367926438206</v>
          </cell>
        </row>
        <row r="60">
          <cell r="H60" t="str">
            <v>31</v>
          </cell>
          <cell r="I60" t="str">
            <v>2</v>
          </cell>
          <cell r="J60">
            <v>48974.30455913049</v>
          </cell>
          <cell r="K60">
            <v>0.24134347023827843</v>
          </cell>
        </row>
        <row r="61">
          <cell r="H61" t="str">
            <v>31</v>
          </cell>
          <cell r="I61" t="str">
            <v>3</v>
          </cell>
          <cell r="J61">
            <v>13621.847964046025</v>
          </cell>
          <cell r="K61">
            <v>0.06712793756431575</v>
          </cell>
        </row>
        <row r="62">
          <cell r="H62" t="str">
            <v>31</v>
          </cell>
          <cell r="I62" t="str">
            <v>4</v>
          </cell>
          <cell r="J62">
            <v>430041.58971554745</v>
          </cell>
          <cell r="K62">
            <v>2.1192282472010433</v>
          </cell>
        </row>
        <row r="63">
          <cell r="H63" t="str">
            <v>32</v>
          </cell>
          <cell r="I63" t="str">
            <v>1</v>
          </cell>
          <cell r="J63">
            <v>54278.253841500504</v>
          </cell>
          <cell r="K63">
            <v>0.2674811262458175</v>
          </cell>
        </row>
        <row r="64">
          <cell r="H64" t="str">
            <v>32</v>
          </cell>
          <cell r="I64" t="str">
            <v>2</v>
          </cell>
          <cell r="J64">
            <v>55542.77179343049</v>
          </cell>
          <cell r="K64">
            <v>0.27371262158699</v>
          </cell>
        </row>
        <row r="65">
          <cell r="H65" t="str">
            <v>32</v>
          </cell>
          <cell r="I65" t="str">
            <v>3</v>
          </cell>
          <cell r="J65">
            <v>21243.627262491704</v>
          </cell>
          <cell r="K65">
            <v>0.10468776984444991</v>
          </cell>
        </row>
        <row r="66">
          <cell r="H66" t="str">
            <v>32</v>
          </cell>
          <cell r="I66" t="str">
            <v>4</v>
          </cell>
          <cell r="J66">
            <v>447376.5963499604</v>
          </cell>
          <cell r="K66">
            <v>2.2046544864384274</v>
          </cell>
        </row>
        <row r="67">
          <cell r="H67" t="str">
            <v>33</v>
          </cell>
          <cell r="I67" t="str">
            <v>1</v>
          </cell>
          <cell r="J67">
            <v>45677.747610812534</v>
          </cell>
          <cell r="K67">
            <v>0.2250981656666827</v>
          </cell>
        </row>
        <row r="68">
          <cell r="H68" t="str">
            <v>33</v>
          </cell>
          <cell r="I68" t="str">
            <v>2</v>
          </cell>
          <cell r="J68">
            <v>75146.29478681403</v>
          </cell>
          <cell r="K68">
            <v>0.37031802131056835</v>
          </cell>
        </row>
        <row r="69">
          <cell r="H69" t="str">
            <v>33</v>
          </cell>
          <cell r="I69" t="str">
            <v>3</v>
          </cell>
          <cell r="J69">
            <v>19905.810239159146</v>
          </cell>
          <cell r="K69">
            <v>0.09809505952704065</v>
          </cell>
        </row>
        <row r="70">
          <cell r="H70" t="str">
            <v>33</v>
          </cell>
          <cell r="I70" t="str">
            <v>4</v>
          </cell>
          <cell r="J70">
            <v>465484.10515724414</v>
          </cell>
          <cell r="K70">
            <v>2.2938875863723664</v>
          </cell>
        </row>
        <row r="71">
          <cell r="H71" t="str">
            <v>34</v>
          </cell>
          <cell r="I71" t="str">
            <v>1</v>
          </cell>
          <cell r="J71">
            <v>47227.62342420145</v>
          </cell>
          <cell r="K71">
            <v>0.2327358934631036</v>
          </cell>
        </row>
        <row r="72">
          <cell r="H72" t="str">
            <v>34</v>
          </cell>
          <cell r="I72" t="str">
            <v>2</v>
          </cell>
          <cell r="J72">
            <v>61945.55592271909</v>
          </cell>
          <cell r="K72">
            <v>0.3052652930309175</v>
          </cell>
        </row>
        <row r="73">
          <cell r="H73" t="str">
            <v>34</v>
          </cell>
          <cell r="I73" t="str">
            <v>3</v>
          </cell>
          <cell r="J73">
            <v>24033.690687539885</v>
          </cell>
          <cell r="K73">
            <v>0.11843709401041169</v>
          </cell>
        </row>
        <row r="74">
          <cell r="H74" t="str">
            <v>34</v>
          </cell>
          <cell r="I74" t="str">
            <v>4</v>
          </cell>
          <cell r="J74">
            <v>461377.54384987825</v>
          </cell>
          <cell r="K74">
            <v>2.273650611787678</v>
          </cell>
        </row>
        <row r="75">
          <cell r="H75" t="str">
            <v>35</v>
          </cell>
          <cell r="I75" t="str">
            <v>1</v>
          </cell>
          <cell r="J75">
            <v>44724.22330946678</v>
          </cell>
          <cell r="K75">
            <v>0.22039923495362962</v>
          </cell>
        </row>
        <row r="76">
          <cell r="H76" t="str">
            <v>35</v>
          </cell>
          <cell r="I76" t="str">
            <v>2</v>
          </cell>
          <cell r="J76">
            <v>63766.02518847522</v>
          </cell>
          <cell r="K76">
            <v>0.3142364948481734</v>
          </cell>
        </row>
        <row r="77">
          <cell r="H77" t="str">
            <v>35</v>
          </cell>
          <cell r="I77" t="str">
            <v>3</v>
          </cell>
          <cell r="J77">
            <v>23641.86837987348</v>
          </cell>
          <cell r="K77">
            <v>0.11650620890034735</v>
          </cell>
        </row>
        <row r="78">
          <cell r="H78" t="str">
            <v>35</v>
          </cell>
          <cell r="I78" t="str">
            <v>4</v>
          </cell>
          <cell r="J78">
            <v>465274.60644145135</v>
          </cell>
          <cell r="K78">
            <v>2.2928551848398677</v>
          </cell>
        </row>
        <row r="79">
          <cell r="H79" t="str">
            <v>36</v>
          </cell>
          <cell r="I79" t="str">
            <v>1</v>
          </cell>
          <cell r="J79">
            <v>55118.95333930854</v>
          </cell>
          <cell r="K79">
            <v>0.2716240607102282</v>
          </cell>
        </row>
        <row r="80">
          <cell r="H80" t="str">
            <v>36</v>
          </cell>
          <cell r="I80" t="str">
            <v>2</v>
          </cell>
          <cell r="J80">
            <v>70677.00462805999</v>
          </cell>
          <cell r="K80">
            <v>0.3482935330380873</v>
          </cell>
        </row>
        <row r="81">
          <cell r="H81" t="str">
            <v>36</v>
          </cell>
          <cell r="I81" t="str">
            <v>3</v>
          </cell>
          <cell r="J81">
            <v>25433.84633202485</v>
          </cell>
          <cell r="K81">
            <v>0.12533700663103337</v>
          </cell>
        </row>
        <row r="82">
          <cell r="H82" t="str">
            <v>36</v>
          </cell>
          <cell r="I82" t="str">
            <v>4</v>
          </cell>
          <cell r="J82">
            <v>461832.07080401527</v>
          </cell>
          <cell r="K82">
            <v>2.2758905029595025</v>
          </cell>
        </row>
        <row r="83">
          <cell r="H83" t="str">
            <v>37</v>
          </cell>
          <cell r="I83" t="str">
            <v>1</v>
          </cell>
          <cell r="J83">
            <v>49415.79073791901</v>
          </cell>
          <cell r="K83">
            <v>0.24351909697581406</v>
          </cell>
        </row>
        <row r="84">
          <cell r="H84" t="str">
            <v>37</v>
          </cell>
          <cell r="I84" t="str">
            <v>2</v>
          </cell>
          <cell r="J84">
            <v>72397.32953230487</v>
          </cell>
          <cell r="K84">
            <v>0.35677122733237787</v>
          </cell>
        </row>
        <row r="85">
          <cell r="H85" t="str">
            <v>37</v>
          </cell>
          <cell r="I85" t="str">
            <v>3</v>
          </cell>
          <cell r="J85">
            <v>20346.297337279844</v>
          </cell>
          <cell r="K85">
            <v>0.10026576283385909</v>
          </cell>
        </row>
        <row r="86">
          <cell r="H86" t="str">
            <v>37</v>
          </cell>
          <cell r="I86" t="str">
            <v>4</v>
          </cell>
          <cell r="J86">
            <v>467901.11569341103</v>
          </cell>
          <cell r="K86">
            <v>2.3057985203948537</v>
          </cell>
        </row>
        <row r="87">
          <cell r="H87" t="str">
            <v>38</v>
          </cell>
          <cell r="I87" t="str">
            <v>1</v>
          </cell>
          <cell r="J87">
            <v>62856.983011905024</v>
          </cell>
          <cell r="K87">
            <v>0.3097567703179042</v>
          </cell>
        </row>
        <row r="88">
          <cell r="H88" t="str">
            <v>38</v>
          </cell>
          <cell r="I88" t="str">
            <v>2</v>
          </cell>
          <cell r="J88">
            <v>60888.55946092566</v>
          </cell>
          <cell r="K88">
            <v>0.3000564555310239</v>
          </cell>
        </row>
        <row r="89">
          <cell r="H89" t="str">
            <v>38</v>
          </cell>
          <cell r="I89" t="str">
            <v>3</v>
          </cell>
          <cell r="J89">
            <v>22188.67498401269</v>
          </cell>
          <cell r="K89">
            <v>0.10934492830143776</v>
          </cell>
        </row>
        <row r="90">
          <cell r="H90" t="str">
            <v>38</v>
          </cell>
          <cell r="I90" t="str">
            <v>4</v>
          </cell>
          <cell r="J90">
            <v>423270.73164352187</v>
          </cell>
          <cell r="K90">
            <v>2.0858617216668107</v>
          </cell>
        </row>
        <row r="91">
          <cell r="H91" t="str">
            <v>39</v>
          </cell>
          <cell r="I91" t="str">
            <v>1</v>
          </cell>
          <cell r="J91">
            <v>41248.569720939086</v>
          </cell>
          <cell r="K91">
            <v>0.20327134909690203</v>
          </cell>
        </row>
        <row r="92">
          <cell r="H92" t="str">
            <v>39</v>
          </cell>
          <cell r="I92" t="str">
            <v>2</v>
          </cell>
          <cell r="J92">
            <v>58358.47684456245</v>
          </cell>
          <cell r="K92">
            <v>0.2875883066901273</v>
          </cell>
        </row>
        <row r="93">
          <cell r="H93" t="str">
            <v>39</v>
          </cell>
          <cell r="I93" t="str">
            <v>3</v>
          </cell>
          <cell r="J93">
            <v>23171.22800888884</v>
          </cell>
          <cell r="K93">
            <v>0.11418691143629614</v>
          </cell>
        </row>
        <row r="94">
          <cell r="H94" t="str">
            <v>39</v>
          </cell>
          <cell r="I94" t="str">
            <v>4</v>
          </cell>
          <cell r="J94">
            <v>467362.6738040879</v>
          </cell>
          <cell r="K94">
            <v>2.303145099682488</v>
          </cell>
        </row>
        <row r="95">
          <cell r="H95" t="str">
            <v>40</v>
          </cell>
          <cell r="I95" t="str">
            <v>1</v>
          </cell>
          <cell r="J95">
            <v>45713.32477163314</v>
          </cell>
          <cell r="K95">
            <v>0.22527348853305035</v>
          </cell>
        </row>
        <row r="96">
          <cell r="H96" t="str">
            <v>40</v>
          </cell>
          <cell r="I96" t="str">
            <v>2</v>
          </cell>
          <cell r="J96">
            <v>72963.08377219051</v>
          </cell>
          <cell r="K96">
            <v>0.3595592422472434</v>
          </cell>
        </row>
        <row r="97">
          <cell r="H97" t="str">
            <v>40</v>
          </cell>
          <cell r="I97" t="str">
            <v>3</v>
          </cell>
          <cell r="J97">
            <v>19003.16843323403</v>
          </cell>
          <cell r="K97">
            <v>0.09364687577465901</v>
          </cell>
        </row>
        <row r="98">
          <cell r="H98" t="str">
            <v>40</v>
          </cell>
          <cell r="I98" t="str">
            <v>4</v>
          </cell>
          <cell r="J98">
            <v>472370.3757460243</v>
          </cell>
          <cell r="K98">
            <v>2.3278228603054427</v>
          </cell>
        </row>
        <row r="99">
          <cell r="H99" t="str">
            <v>41</v>
          </cell>
          <cell r="I99" t="str">
            <v>1</v>
          </cell>
          <cell r="J99">
            <v>42152.467886497834</v>
          </cell>
          <cell r="K99">
            <v>0.20772572414074922</v>
          </cell>
        </row>
        <row r="100">
          <cell r="H100" t="str">
            <v>41</v>
          </cell>
          <cell r="I100" t="str">
            <v>2</v>
          </cell>
          <cell r="J100">
            <v>64126.7307912505</v>
          </cell>
          <cell r="K100">
            <v>0.31601403804540384</v>
          </cell>
        </row>
        <row r="101">
          <cell r="H101" t="str">
            <v>41</v>
          </cell>
          <cell r="I101" t="str">
            <v>3</v>
          </cell>
          <cell r="J101">
            <v>28630.972330798522</v>
          </cell>
          <cell r="K101">
            <v>0.14109231934612135</v>
          </cell>
        </row>
        <row r="102">
          <cell r="H102" t="str">
            <v>41</v>
          </cell>
          <cell r="I102" t="str">
            <v>4</v>
          </cell>
          <cell r="J102">
            <v>500078.93014585896</v>
          </cell>
          <cell r="K102">
            <v>2.464369539923285</v>
          </cell>
        </row>
        <row r="103">
          <cell r="H103" t="str">
            <v>42</v>
          </cell>
          <cell r="I103" t="str">
            <v>1</v>
          </cell>
          <cell r="J103">
            <v>57369.1251081632</v>
          </cell>
          <cell r="K103">
            <v>0.28271281976900986</v>
          </cell>
        </row>
        <row r="104">
          <cell r="H104" t="str">
            <v>42</v>
          </cell>
          <cell r="I104" t="str">
            <v>2</v>
          </cell>
          <cell r="J104">
            <v>61233.81343031472</v>
          </cell>
          <cell r="K104">
            <v>0.3017578536792159</v>
          </cell>
        </row>
        <row r="105">
          <cell r="H105" t="str">
            <v>42</v>
          </cell>
          <cell r="I105" t="str">
            <v>3</v>
          </cell>
          <cell r="J105">
            <v>28824.976961591958</v>
          </cell>
          <cell r="K105">
            <v>0.1420483666296811</v>
          </cell>
        </row>
        <row r="106">
          <cell r="H106" t="str">
            <v>42</v>
          </cell>
          <cell r="I106" t="str">
            <v>4</v>
          </cell>
          <cell r="J106">
            <v>415550.22022735875</v>
          </cell>
          <cell r="K106">
            <v>2.047815341346262</v>
          </cell>
        </row>
        <row r="107">
          <cell r="H107" t="str">
            <v>43</v>
          </cell>
          <cell r="I107" t="str">
            <v>1</v>
          </cell>
          <cell r="J107">
            <v>52098.86160222644</v>
          </cell>
          <cell r="K107">
            <v>0.256741165959057</v>
          </cell>
        </row>
        <row r="108">
          <cell r="H108" t="str">
            <v>43</v>
          </cell>
          <cell r="I108" t="str">
            <v>2</v>
          </cell>
          <cell r="J108">
            <v>77700.84710110398</v>
          </cell>
          <cell r="K108">
            <v>0.38290675587221146</v>
          </cell>
        </row>
        <row r="109">
          <cell r="H109" t="str">
            <v>43</v>
          </cell>
          <cell r="I109" t="str">
            <v>3</v>
          </cell>
          <cell r="J109">
            <v>17303.862604488833</v>
          </cell>
          <cell r="K109">
            <v>0.08527276266784942</v>
          </cell>
        </row>
        <row r="110">
          <cell r="H110" t="str">
            <v>43</v>
          </cell>
          <cell r="I110" t="str">
            <v>4</v>
          </cell>
          <cell r="J110">
            <v>418064.00790223543</v>
          </cell>
          <cell r="K110">
            <v>2.060203189348564</v>
          </cell>
        </row>
        <row r="111">
          <cell r="H111" t="str">
            <v>44</v>
          </cell>
          <cell r="I111" t="str">
            <v>1</v>
          </cell>
          <cell r="J111">
            <v>49179.970909133015</v>
          </cell>
          <cell r="K111">
            <v>0.24235698602104816</v>
          </cell>
        </row>
        <row r="112">
          <cell r="H112" t="str">
            <v>44</v>
          </cell>
          <cell r="I112" t="str">
            <v>2</v>
          </cell>
          <cell r="J112">
            <v>84456.39307954106</v>
          </cell>
          <cell r="K112">
            <v>0.4161978240041077</v>
          </cell>
        </row>
        <row r="113">
          <cell r="H113" t="str">
            <v>44</v>
          </cell>
          <cell r="I113" t="str">
            <v>3</v>
          </cell>
          <cell r="J113">
            <v>24243.720261576967</v>
          </cell>
          <cell r="K113">
            <v>0.11947211159171446</v>
          </cell>
        </row>
        <row r="114">
          <cell r="H114" t="str">
            <v>44</v>
          </cell>
          <cell r="I114" t="str">
            <v>4</v>
          </cell>
          <cell r="J114">
            <v>447199.30426700733</v>
          </cell>
          <cell r="K114">
            <v>2.2037807979413504</v>
          </cell>
        </row>
        <row r="115">
          <cell r="H115" t="str">
            <v>45</v>
          </cell>
          <cell r="I115" t="str">
            <v>1</v>
          </cell>
          <cell r="J115">
            <v>59760.07605602099</v>
          </cell>
          <cell r="K115">
            <v>0.2944953331527128</v>
          </cell>
        </row>
        <row r="116">
          <cell r="H116" t="str">
            <v>45</v>
          </cell>
          <cell r="I116" t="str">
            <v>2</v>
          </cell>
          <cell r="J116">
            <v>71229.72762634193</v>
          </cell>
          <cell r="K116">
            <v>0.3510173305005874</v>
          </cell>
        </row>
        <row r="117">
          <cell r="H117" t="str">
            <v>45</v>
          </cell>
          <cell r="I117" t="str">
            <v>3</v>
          </cell>
          <cell r="J117">
            <v>22479.487207756643</v>
          </cell>
          <cell r="K117">
            <v>0.11077803964212736</v>
          </cell>
        </row>
        <row r="118">
          <cell r="H118" t="str">
            <v>45</v>
          </cell>
          <cell r="I118" t="str">
            <v>4</v>
          </cell>
          <cell r="J118">
            <v>435367.211787731</v>
          </cell>
          <cell r="K118">
            <v>2.1454727058748055</v>
          </cell>
        </row>
        <row r="119">
          <cell r="H119" t="str">
            <v>46</v>
          </cell>
          <cell r="I119" t="str">
            <v>1</v>
          </cell>
          <cell r="J119">
            <v>65191.35398850433</v>
          </cell>
          <cell r="K119">
            <v>0.32126045980135115</v>
          </cell>
        </row>
        <row r="120">
          <cell r="H120" t="str">
            <v>46</v>
          </cell>
          <cell r="I120" t="str">
            <v>2</v>
          </cell>
          <cell r="J120">
            <v>63127.341273358186</v>
          </cell>
          <cell r="K120">
            <v>0.3110890853270518</v>
          </cell>
        </row>
        <row r="121">
          <cell r="H121" t="str">
            <v>46</v>
          </cell>
          <cell r="I121" t="str">
            <v>3</v>
          </cell>
          <cell r="J121">
            <v>35956.612601412075</v>
          </cell>
          <cell r="K121">
            <v>0.17719279000196328</v>
          </cell>
        </row>
        <row r="122">
          <cell r="H122" t="str">
            <v>46</v>
          </cell>
          <cell r="I122" t="str">
            <v>4</v>
          </cell>
          <cell r="J122">
            <v>400021.500088896</v>
          </cell>
          <cell r="K122">
            <v>1.9712904117875243</v>
          </cell>
        </row>
        <row r="123">
          <cell r="H123" t="str">
            <v>47</v>
          </cell>
          <cell r="I123" t="str">
            <v>1</v>
          </cell>
          <cell r="J123">
            <v>59358.87869890058</v>
          </cell>
          <cell r="K123">
            <v>0.2925182481631555</v>
          </cell>
        </row>
        <row r="124">
          <cell r="H124" t="str">
            <v>47</v>
          </cell>
          <cell r="I124" t="str">
            <v>2</v>
          </cell>
          <cell r="J124">
            <v>83844.20836863124</v>
          </cell>
          <cell r="K124">
            <v>0.41318100153183746</v>
          </cell>
        </row>
        <row r="125">
          <cell r="H125" t="str">
            <v>47</v>
          </cell>
          <cell r="I125" t="str">
            <v>3</v>
          </cell>
          <cell r="J125">
            <v>28686.36462451447</v>
          </cell>
          <cell r="K125">
            <v>0.14136529041758852</v>
          </cell>
        </row>
        <row r="126">
          <cell r="H126" t="str">
            <v>47</v>
          </cell>
          <cell r="I126" t="str">
            <v>4</v>
          </cell>
          <cell r="J126">
            <v>433189.6699039689</v>
          </cell>
          <cell r="K126">
            <v>2.134741864068123</v>
          </cell>
        </row>
        <row r="127">
          <cell r="H127" t="str">
            <v>48</v>
          </cell>
          <cell r="I127" t="str">
            <v>1</v>
          </cell>
          <cell r="J127">
            <v>53468.28323185221</v>
          </cell>
          <cell r="K127">
            <v>0.26348962254845487</v>
          </cell>
        </row>
        <row r="128">
          <cell r="H128" t="str">
            <v>48</v>
          </cell>
          <cell r="I128" t="str">
            <v>2</v>
          </cell>
          <cell r="J128">
            <v>62816.68553844466</v>
          </cell>
          <cell r="K128">
            <v>0.3095581859342298</v>
          </cell>
        </row>
        <row r="129">
          <cell r="H129" t="str">
            <v>48</v>
          </cell>
          <cell r="I129" t="str">
            <v>3</v>
          </cell>
          <cell r="J129">
            <v>27130.438211728335</v>
          </cell>
          <cell r="K129">
            <v>0.13369774550240107</v>
          </cell>
        </row>
        <row r="130">
          <cell r="H130" t="str">
            <v>48</v>
          </cell>
          <cell r="I130" t="str">
            <v>4</v>
          </cell>
          <cell r="J130">
            <v>394081.05413385597</v>
          </cell>
          <cell r="K130">
            <v>1.942016124904669</v>
          </cell>
        </row>
        <row r="131">
          <cell r="H131" t="str">
            <v>49</v>
          </cell>
          <cell r="I131" t="str">
            <v>1</v>
          </cell>
          <cell r="J131">
            <v>63206.51473296156</v>
          </cell>
          <cell r="K131">
            <v>0.31147924906012486</v>
          </cell>
        </row>
        <row r="132">
          <cell r="H132" t="str">
            <v>49</v>
          </cell>
          <cell r="I132" t="str">
            <v>2</v>
          </cell>
          <cell r="J132">
            <v>76824.5726323581</v>
          </cell>
          <cell r="K132">
            <v>0.37858850933309024</v>
          </cell>
        </row>
        <row r="133">
          <cell r="H133" t="str">
            <v>49</v>
          </cell>
          <cell r="I133" t="str">
            <v>3</v>
          </cell>
          <cell r="J133">
            <v>28133.283974642098</v>
          </cell>
          <cell r="K133">
            <v>0.1386397304619453</v>
          </cell>
        </row>
        <row r="134">
          <cell r="H134" t="str">
            <v>49</v>
          </cell>
          <cell r="I134" t="str">
            <v>4</v>
          </cell>
          <cell r="J134">
            <v>403199.808682354</v>
          </cell>
          <cell r="K134">
            <v>1.9869529930602639</v>
          </cell>
        </row>
        <row r="135">
          <cell r="H135" t="str">
            <v>50</v>
          </cell>
          <cell r="I135" t="str">
            <v>1</v>
          </cell>
          <cell r="J135">
            <v>52537.53137916754</v>
          </cell>
          <cell r="K135">
            <v>0.2589029135777045</v>
          </cell>
        </row>
        <row r="136">
          <cell r="H136" t="str">
            <v>50</v>
          </cell>
          <cell r="I136" t="str">
            <v>2</v>
          </cell>
          <cell r="J136">
            <v>68627.35458329838</v>
          </cell>
          <cell r="K136">
            <v>0.3381929372454598</v>
          </cell>
        </row>
        <row r="137">
          <cell r="H137" t="str">
            <v>50</v>
          </cell>
          <cell r="I137" t="str">
            <v>3</v>
          </cell>
          <cell r="J137">
            <v>32576.5377039538</v>
          </cell>
          <cell r="K137">
            <v>0.16053591222163782</v>
          </cell>
        </row>
        <row r="138">
          <cell r="H138" t="str">
            <v>50</v>
          </cell>
          <cell r="I138" t="str">
            <v>4</v>
          </cell>
          <cell r="J138">
            <v>405912.25196506735</v>
          </cell>
          <cell r="K138">
            <v>2.0003198081803064</v>
          </cell>
        </row>
        <row r="139">
          <cell r="H139" t="str">
            <v>51</v>
          </cell>
          <cell r="I139" t="str">
            <v>1</v>
          </cell>
          <cell r="J139">
            <v>48074.066104573976</v>
          </cell>
          <cell r="K139">
            <v>0.23690713010807218</v>
          </cell>
        </row>
        <row r="140">
          <cell r="H140" t="str">
            <v>51</v>
          </cell>
          <cell r="I140" t="str">
            <v>2</v>
          </cell>
          <cell r="J140">
            <v>60043.1331922558</v>
          </cell>
          <cell r="K140">
            <v>0.295890227723439</v>
          </cell>
        </row>
        <row r="141">
          <cell r="H141" t="str">
            <v>51</v>
          </cell>
          <cell r="I141" t="str">
            <v>3</v>
          </cell>
          <cell r="J141">
            <v>23163.078953454475</v>
          </cell>
          <cell r="K141">
            <v>0.11414675320770262</v>
          </cell>
        </row>
        <row r="142">
          <cell r="H142" t="str">
            <v>51</v>
          </cell>
          <cell r="I142" t="str">
            <v>4</v>
          </cell>
          <cell r="J142">
            <v>387575.36721627286</v>
          </cell>
          <cell r="K142">
            <v>1.9099563525177519</v>
          </cell>
        </row>
        <row r="143">
          <cell r="H143" t="str">
            <v>52</v>
          </cell>
          <cell r="I143" t="str">
            <v>1</v>
          </cell>
          <cell r="J143">
            <v>62616.04466407643</v>
          </cell>
          <cell r="K143">
            <v>0.3085694355001484</v>
          </cell>
        </row>
        <row r="144">
          <cell r="H144" t="str">
            <v>52</v>
          </cell>
          <cell r="I144" t="str">
            <v>2</v>
          </cell>
          <cell r="J144">
            <v>70887.20082276649</v>
          </cell>
          <cell r="K144">
            <v>0.3493293717195758</v>
          </cell>
        </row>
        <row r="145">
          <cell r="H145" t="str">
            <v>52</v>
          </cell>
          <cell r="I145" t="str">
            <v>3</v>
          </cell>
          <cell r="J145">
            <v>31069.148399407462</v>
          </cell>
          <cell r="K145">
            <v>0.15310755629021186</v>
          </cell>
        </row>
        <row r="146">
          <cell r="H146" t="str">
            <v>52</v>
          </cell>
          <cell r="I146" t="str">
            <v>4</v>
          </cell>
          <cell r="J146">
            <v>363362.76349643467</v>
          </cell>
          <cell r="K146">
            <v>1.7906375820348628</v>
          </cell>
        </row>
        <row r="147">
          <cell r="H147" t="str">
            <v>53</v>
          </cell>
          <cell r="I147" t="str">
            <v>1</v>
          </cell>
          <cell r="J147">
            <v>44091.72188464459</v>
          </cell>
          <cell r="K147">
            <v>0.21728229250449413</v>
          </cell>
        </row>
        <row r="148">
          <cell r="H148" t="str">
            <v>53</v>
          </cell>
          <cell r="I148" t="str">
            <v>2</v>
          </cell>
          <cell r="J148">
            <v>49721.226825854945</v>
          </cell>
          <cell r="K148">
            <v>0.2450242741511114</v>
          </cell>
        </row>
        <row r="149">
          <cell r="H149" t="str">
            <v>53</v>
          </cell>
          <cell r="I149" t="str">
            <v>3</v>
          </cell>
          <cell r="J149">
            <v>23440.85526097949</v>
          </cell>
          <cell r="K149">
            <v>0.11551562405970463</v>
          </cell>
        </row>
        <row r="150">
          <cell r="H150" t="str">
            <v>53</v>
          </cell>
          <cell r="I150" t="str">
            <v>4</v>
          </cell>
          <cell r="J150">
            <v>365002.9913906828</v>
          </cell>
          <cell r="K150">
            <v>1.7987205613756214</v>
          </cell>
        </row>
        <row r="151">
          <cell r="H151" t="str">
            <v>54</v>
          </cell>
          <cell r="I151" t="str">
            <v>1</v>
          </cell>
          <cell r="J151">
            <v>45049.06203801384</v>
          </cell>
          <cell r="K151">
            <v>0.2220000275880749</v>
          </cell>
        </row>
        <row r="152">
          <cell r="H152" t="str">
            <v>54</v>
          </cell>
          <cell r="I152" t="str">
            <v>2</v>
          </cell>
          <cell r="J152">
            <v>49532.0942053895</v>
          </cell>
          <cell r="K152">
            <v>0.24409223594517263</v>
          </cell>
        </row>
        <row r="153">
          <cell r="H153" t="str">
            <v>54</v>
          </cell>
          <cell r="I153" t="str">
            <v>3</v>
          </cell>
          <cell r="J153">
            <v>18793.21009157622</v>
          </cell>
          <cell r="K153">
            <v>0.09261220922375393</v>
          </cell>
        </row>
        <row r="154">
          <cell r="H154" t="str">
            <v>54</v>
          </cell>
          <cell r="I154" t="str">
            <v>4</v>
          </cell>
          <cell r="J154">
            <v>393910.5713985142</v>
          </cell>
          <cell r="K154">
            <v>1.9411759926080803</v>
          </cell>
        </row>
        <row r="155">
          <cell r="H155" t="str">
            <v>55</v>
          </cell>
          <cell r="I155" t="str">
            <v>1</v>
          </cell>
          <cell r="J155">
            <v>38570.89739596898</v>
          </cell>
          <cell r="K155">
            <v>0.1900758839057827</v>
          </cell>
        </row>
        <row r="156">
          <cell r="H156" t="str">
            <v>55</v>
          </cell>
          <cell r="I156" t="str">
            <v>2</v>
          </cell>
          <cell r="J156">
            <v>56345.36601573265</v>
          </cell>
          <cell r="K156">
            <v>0.2776677747340801</v>
          </cell>
        </row>
        <row r="157">
          <cell r="H157" t="str">
            <v>55</v>
          </cell>
          <cell r="I157" t="str">
            <v>3</v>
          </cell>
          <cell r="J157">
            <v>20236.29498741523</v>
          </cell>
          <cell r="K157">
            <v>0.09972367552726676</v>
          </cell>
        </row>
        <row r="158">
          <cell r="H158" t="str">
            <v>55</v>
          </cell>
          <cell r="I158" t="str">
            <v>4</v>
          </cell>
          <cell r="J158">
            <v>300943.3042890827</v>
          </cell>
          <cell r="K158">
            <v>1.4830369120281983</v>
          </cell>
        </row>
        <row r="159">
          <cell r="H159" t="str">
            <v>56</v>
          </cell>
          <cell r="I159" t="str">
            <v>1</v>
          </cell>
          <cell r="J159">
            <v>50581.0664355623</v>
          </cell>
          <cell r="K159">
            <v>0.24926153034337747</v>
          </cell>
        </row>
        <row r="160">
          <cell r="H160" t="str">
            <v>56</v>
          </cell>
          <cell r="I160" t="str">
            <v>2</v>
          </cell>
          <cell r="J160">
            <v>51629.26806995085</v>
          </cell>
          <cell r="K160">
            <v>0.25442702727549477</v>
          </cell>
        </row>
        <row r="161">
          <cell r="H161" t="str">
            <v>56</v>
          </cell>
          <cell r="I161" t="str">
            <v>3</v>
          </cell>
          <cell r="J161">
            <v>11144.626484204831</v>
          </cell>
          <cell r="K161">
            <v>0.05492028635056889</v>
          </cell>
        </row>
        <row r="162">
          <cell r="H162" t="str">
            <v>56</v>
          </cell>
          <cell r="I162" t="str">
            <v>4</v>
          </cell>
          <cell r="J162">
            <v>283481.72939077666</v>
          </cell>
          <cell r="K162">
            <v>1.3969869493034675</v>
          </cell>
        </row>
        <row r="163">
          <cell r="H163" t="str">
            <v>57</v>
          </cell>
          <cell r="I163" t="str">
            <v>1</v>
          </cell>
          <cell r="J163">
            <v>50343.73527021218</v>
          </cell>
          <cell r="K163">
            <v>0.24809197158073823</v>
          </cell>
        </row>
        <row r="164">
          <cell r="H164" t="str">
            <v>57</v>
          </cell>
          <cell r="I164" t="str">
            <v>2</v>
          </cell>
          <cell r="J164">
            <v>46861.157985770275</v>
          </cell>
          <cell r="K164">
            <v>0.23092996601952784</v>
          </cell>
        </row>
        <row r="165">
          <cell r="H165" t="str">
            <v>57</v>
          </cell>
          <cell r="I165" t="str">
            <v>3</v>
          </cell>
          <cell r="J165">
            <v>12545.427085463507</v>
          </cell>
          <cell r="K165">
            <v>0.061823377293115156</v>
          </cell>
        </row>
        <row r="166">
          <cell r="H166" t="str">
            <v>57</v>
          </cell>
          <cell r="I166" t="str">
            <v>4</v>
          </cell>
          <cell r="J166">
            <v>235116.34597130914</v>
          </cell>
          <cell r="K166">
            <v>1.1586442187851431</v>
          </cell>
        </row>
        <row r="167">
          <cell r="H167" t="str">
            <v>58</v>
          </cell>
          <cell r="I167" t="str">
            <v>1</v>
          </cell>
          <cell r="J167">
            <v>34623.33232596637</v>
          </cell>
          <cell r="K167">
            <v>0.17062243660188986</v>
          </cell>
        </row>
        <row r="168">
          <cell r="H168" t="str">
            <v>58</v>
          </cell>
          <cell r="I168" t="str">
            <v>2</v>
          </cell>
          <cell r="J168">
            <v>48152.427888178136</v>
          </cell>
          <cell r="K168">
            <v>0.23729329393335435</v>
          </cell>
        </row>
        <row r="169">
          <cell r="H169" t="str">
            <v>58</v>
          </cell>
          <cell r="I169" t="str">
            <v>3</v>
          </cell>
          <cell r="J169">
            <v>9604.30266693727</v>
          </cell>
          <cell r="K169">
            <v>0.04732963041994336</v>
          </cell>
        </row>
        <row r="170">
          <cell r="H170" t="str">
            <v>58</v>
          </cell>
          <cell r="I170" t="str">
            <v>4</v>
          </cell>
          <cell r="J170">
            <v>195530.24265875935</v>
          </cell>
          <cell r="K170">
            <v>0.9635654395627313</v>
          </cell>
        </row>
        <row r="171">
          <cell r="H171" t="str">
            <v>59</v>
          </cell>
          <cell r="I171" t="str">
            <v>1</v>
          </cell>
          <cell r="J171">
            <v>35362.13133567781</v>
          </cell>
          <cell r="K171">
            <v>0.1742632094197475</v>
          </cell>
        </row>
        <row r="172">
          <cell r="H172" t="str">
            <v>59</v>
          </cell>
          <cell r="I172" t="str">
            <v>2</v>
          </cell>
          <cell r="J172">
            <v>34766.94846403551</v>
          </cell>
          <cell r="K172">
            <v>0.17133017135087394</v>
          </cell>
        </row>
        <row r="173">
          <cell r="H173" t="str">
            <v>59</v>
          </cell>
          <cell r="I173" t="str">
            <v>3</v>
          </cell>
          <cell r="J173">
            <v>12550.70982528934</v>
          </cell>
          <cell r="K173">
            <v>0.06184941042974485</v>
          </cell>
        </row>
        <row r="174">
          <cell r="H174" t="str">
            <v>59</v>
          </cell>
          <cell r="I174" t="str">
            <v>4</v>
          </cell>
          <cell r="J174">
            <v>174006.2521789887</v>
          </cell>
          <cell r="K174">
            <v>0.8574960506755123</v>
          </cell>
        </row>
        <row r="175">
          <cell r="H175" t="str">
            <v>60</v>
          </cell>
          <cell r="I175" t="str">
            <v>1</v>
          </cell>
          <cell r="J175">
            <v>14092.75756739789</v>
          </cell>
          <cell r="K175">
            <v>0.0694485617950131</v>
          </cell>
        </row>
        <row r="176">
          <cell r="H176" t="str">
            <v>60</v>
          </cell>
          <cell r="I176" t="str">
            <v>2</v>
          </cell>
          <cell r="J176">
            <v>22306.58831929983</v>
          </cell>
          <cell r="K176">
            <v>0.10992600063685416</v>
          </cell>
        </row>
        <row r="177">
          <cell r="H177" t="str">
            <v>60</v>
          </cell>
          <cell r="I177" t="str">
            <v>3</v>
          </cell>
          <cell r="J177">
            <v>4220.965686992513</v>
          </cell>
          <cell r="K177">
            <v>0.020800754922931333</v>
          </cell>
        </row>
        <row r="178">
          <cell r="H178" t="str">
            <v>60</v>
          </cell>
          <cell r="I178" t="str">
            <v>4</v>
          </cell>
          <cell r="J178">
            <v>102623.04513082793</v>
          </cell>
          <cell r="K178">
            <v>0.5057223795468063</v>
          </cell>
        </row>
        <row r="179">
          <cell r="H179" t="str">
            <v>61</v>
          </cell>
          <cell r="I179" t="str">
            <v>1</v>
          </cell>
          <cell r="J179">
            <v>8764.891210869004</v>
          </cell>
          <cell r="K179">
            <v>0.04319304337518638</v>
          </cell>
        </row>
        <row r="180">
          <cell r="H180" t="str">
            <v>61</v>
          </cell>
          <cell r="I180" t="str">
            <v>2</v>
          </cell>
          <cell r="J180">
            <v>8246.14256786537</v>
          </cell>
          <cell r="K180">
            <v>0.04063667021560971</v>
          </cell>
        </row>
        <row r="181">
          <cell r="H181" t="str">
            <v>61</v>
          </cell>
          <cell r="I181" t="str">
            <v>3</v>
          </cell>
          <cell r="J181">
            <v>2253.5411057344822</v>
          </cell>
          <cell r="K181">
            <v>0.011105363020028217</v>
          </cell>
        </row>
        <row r="182">
          <cell r="H182" t="str">
            <v>61</v>
          </cell>
          <cell r="I182" t="str">
            <v>4</v>
          </cell>
          <cell r="J182">
            <v>39463.03199739318</v>
          </cell>
          <cell r="K182">
            <v>0.19447228856258383</v>
          </cell>
        </row>
        <row r="183">
          <cell r="H183" t="str">
            <v>62</v>
          </cell>
          <cell r="I183" t="str">
            <v>1</v>
          </cell>
          <cell r="J183">
            <v>2809.4778123417846</v>
          </cell>
          <cell r="K183">
            <v>0.013844997512304674</v>
          </cell>
        </row>
        <row r="184">
          <cell r="H184" t="str">
            <v>62</v>
          </cell>
          <cell r="I184" t="str">
            <v>2</v>
          </cell>
          <cell r="J184">
            <v>5242.966922893247</v>
          </cell>
          <cell r="K184">
            <v>0.02583713730917408</v>
          </cell>
        </row>
        <row r="185">
          <cell r="H185" t="str">
            <v>62</v>
          </cell>
          <cell r="I185" t="str">
            <v>4</v>
          </cell>
          <cell r="J185">
            <v>31878.194237835352</v>
          </cell>
          <cell r="K185">
            <v>0.1570945027509273</v>
          </cell>
        </row>
        <row r="186">
          <cell r="H186" t="str">
            <v>63</v>
          </cell>
          <cell r="I186" t="str">
            <v>1</v>
          </cell>
          <cell r="J186">
            <v>6600.466114220377</v>
          </cell>
          <cell r="K186">
            <v>0.03252684058581746</v>
          </cell>
        </row>
        <row r="187">
          <cell r="H187" t="str">
            <v>63</v>
          </cell>
          <cell r="I187" t="str">
            <v>2</v>
          </cell>
          <cell r="J187">
            <v>10133.67815582106</v>
          </cell>
          <cell r="K187">
            <v>0.04993837226316939</v>
          </cell>
        </row>
        <row r="188">
          <cell r="H188" t="str">
            <v>63</v>
          </cell>
          <cell r="I188" t="str">
            <v>3</v>
          </cell>
          <cell r="J188">
            <v>1131.9394926188597</v>
          </cell>
          <cell r="K188">
            <v>0.0055781538442991625</v>
          </cell>
        </row>
        <row r="189">
          <cell r="H189" t="str">
            <v>63</v>
          </cell>
          <cell r="I189" t="str">
            <v>4</v>
          </cell>
          <cell r="J189">
            <v>20791.852645294573</v>
          </cell>
          <cell r="K189">
            <v>0.10246144208213771</v>
          </cell>
        </row>
        <row r="190">
          <cell r="H190" t="str">
            <v>64</v>
          </cell>
          <cell r="I190" t="str">
            <v>1</v>
          </cell>
          <cell r="J190">
            <v>2626.209582833401</v>
          </cell>
          <cell r="K190">
            <v>0.012941858797173446</v>
          </cell>
        </row>
        <row r="191">
          <cell r="H191" t="str">
            <v>64</v>
          </cell>
          <cell r="I191" t="str">
            <v>2</v>
          </cell>
          <cell r="J191">
            <v>5559.168634657931</v>
          </cell>
          <cell r="K191">
            <v>0.027395367060459957</v>
          </cell>
        </row>
        <row r="192">
          <cell r="H192" t="str">
            <v>64</v>
          </cell>
          <cell r="I192" t="str">
            <v>3</v>
          </cell>
          <cell r="J192">
            <v>1741.7880092682187</v>
          </cell>
          <cell r="K192">
            <v>0.00858346364201395</v>
          </cell>
        </row>
        <row r="193">
          <cell r="H193" t="str">
            <v>64</v>
          </cell>
          <cell r="I193" t="str">
            <v>4</v>
          </cell>
          <cell r="J193">
            <v>22100.48734466362</v>
          </cell>
          <cell r="K193">
            <v>0.1089103430407746</v>
          </cell>
        </row>
        <row r="194">
          <cell r="H194" t="str">
            <v>65</v>
          </cell>
          <cell r="I194" t="str">
            <v>2</v>
          </cell>
          <cell r="J194">
            <v>1792.563824403032</v>
          </cell>
          <cell r="K194">
            <v>0.00883368488638134</v>
          </cell>
        </row>
        <row r="195">
          <cell r="H195" t="str">
            <v>65</v>
          </cell>
          <cell r="I195" t="str">
            <v>3</v>
          </cell>
          <cell r="J195">
            <v>289.4071688480159</v>
          </cell>
          <cell r="K195">
            <v>0.0014261872847481558</v>
          </cell>
        </row>
        <row r="196">
          <cell r="H196" t="str">
            <v>65</v>
          </cell>
          <cell r="I196" t="str">
            <v>4</v>
          </cell>
          <cell r="J196">
            <v>7512.614008746803</v>
          </cell>
          <cell r="K196">
            <v>0.0370218699735192</v>
          </cell>
        </row>
        <row r="197">
          <cell r="H197" t="str">
            <v>66</v>
          </cell>
          <cell r="I197" t="str">
            <v>1</v>
          </cell>
          <cell r="J197">
            <v>1904.7106895876934</v>
          </cell>
          <cell r="K197">
            <v>0.009386340281157425</v>
          </cell>
        </row>
        <row r="198">
          <cell r="H198" t="str">
            <v>66</v>
          </cell>
          <cell r="I198" t="str">
            <v>2</v>
          </cell>
          <cell r="J198">
            <v>1876.667226054133</v>
          </cell>
          <cell r="K198">
            <v>0.009248143182339647</v>
          </cell>
        </row>
        <row r="199">
          <cell r="H199" t="str">
            <v>66</v>
          </cell>
          <cell r="I199" t="str">
            <v>4</v>
          </cell>
          <cell r="J199">
            <v>7440.822489211889</v>
          </cell>
          <cell r="K199">
            <v>0.03666808415431853</v>
          </cell>
        </row>
        <row r="200">
          <cell r="H200" t="str">
            <v>67</v>
          </cell>
          <cell r="I200" t="str">
            <v>1</v>
          </cell>
          <cell r="J200">
            <v>1127.3619088986973</v>
          </cell>
          <cell r="K200">
            <v>0.0055555956895632155</v>
          </cell>
        </row>
        <row r="201">
          <cell r="H201" t="str">
            <v>67</v>
          </cell>
          <cell r="I201" t="str">
            <v>4</v>
          </cell>
          <cell r="J201">
            <v>4357.9564343409875</v>
          </cell>
          <cell r="K201">
            <v>0.021475840003837343</v>
          </cell>
        </row>
        <row r="202">
          <cell r="H202" t="str">
            <v>68</v>
          </cell>
          <cell r="I202" t="str">
            <v>2</v>
          </cell>
          <cell r="J202">
            <v>222.64378396950485</v>
          </cell>
          <cell r="K202">
            <v>0.0010971799177935259</v>
          </cell>
        </row>
        <row r="203">
          <cell r="H203" t="str">
            <v>68</v>
          </cell>
          <cell r="I203" t="str">
            <v>4</v>
          </cell>
          <cell r="J203">
            <v>3535.695169643187</v>
          </cell>
          <cell r="K203">
            <v>0.017423768435877007</v>
          </cell>
        </row>
        <row r="204">
          <cell r="H204" t="str">
            <v>69</v>
          </cell>
          <cell r="I204" t="str">
            <v>2</v>
          </cell>
          <cell r="J204">
            <v>1332.038688534926</v>
          </cell>
          <cell r="K204">
            <v>0.006564234908012178</v>
          </cell>
        </row>
        <row r="205">
          <cell r="H205" t="str">
            <v>69</v>
          </cell>
          <cell r="I205" t="str">
            <v>4</v>
          </cell>
          <cell r="J205">
            <v>2233.695060050242</v>
          </cell>
          <cell r="K205">
            <v>0.011007562477905991</v>
          </cell>
        </row>
        <row r="206">
          <cell r="H206" t="str">
            <v>70</v>
          </cell>
          <cell r="I206" t="str">
            <v>1</v>
          </cell>
          <cell r="J206">
            <v>307.4822743836563</v>
          </cell>
          <cell r="K206">
            <v>0.0015152607026182885</v>
          </cell>
        </row>
        <row r="207">
          <cell r="H207" t="str">
            <v>70</v>
          </cell>
          <cell r="I207" t="str">
            <v>2</v>
          </cell>
          <cell r="J207">
            <v>1013.2555651273739</v>
          </cell>
          <cell r="K207">
            <v>0.004993284060436897</v>
          </cell>
        </row>
        <row r="208">
          <cell r="H208" t="str">
            <v>70</v>
          </cell>
          <cell r="I208" t="str">
            <v>4</v>
          </cell>
          <cell r="J208">
            <v>6226.801117658032</v>
          </cell>
          <cell r="K208">
            <v>0.030685433999470792</v>
          </cell>
        </row>
        <row r="209">
          <cell r="H209" t="str">
            <v>71</v>
          </cell>
          <cell r="I209" t="str">
            <v>2</v>
          </cell>
          <cell r="J209">
            <v>433.1057113520148</v>
          </cell>
          <cell r="K209">
            <v>0.002134328119585844</v>
          </cell>
        </row>
        <row r="210">
          <cell r="H210" t="str">
            <v>71</v>
          </cell>
          <cell r="I210" t="str">
            <v>4</v>
          </cell>
          <cell r="J210">
            <v>2438.742901854386</v>
          </cell>
          <cell r="K210">
            <v>0.012018030276302848</v>
          </cell>
        </row>
        <row r="211">
          <cell r="H211" t="str">
            <v>72</v>
          </cell>
          <cell r="I211" t="str">
            <v>4</v>
          </cell>
          <cell r="J211">
            <v>374.04736152835585</v>
          </cell>
          <cell r="K211">
            <v>0.001843290866044471</v>
          </cell>
        </row>
        <row r="212">
          <cell r="H212" t="str">
            <v>73</v>
          </cell>
          <cell r="I212" t="str">
            <v>1</v>
          </cell>
          <cell r="J212">
            <v>1882.7820900236447</v>
          </cell>
          <cell r="K212">
            <v>0.00927827699442176</v>
          </cell>
        </row>
        <row r="213">
          <cell r="H213" t="str">
            <v>73</v>
          </cell>
          <cell r="I213" t="str">
            <v>2</v>
          </cell>
          <cell r="J213">
            <v>329.2525075681886</v>
          </cell>
          <cell r="K213">
            <v>0.0016225435659881575</v>
          </cell>
        </row>
        <row r="214">
          <cell r="H214" t="str">
            <v>73</v>
          </cell>
          <cell r="I214" t="str">
            <v>4</v>
          </cell>
          <cell r="J214">
            <v>1628.0350735982277</v>
          </cell>
          <cell r="K214">
            <v>0.008022893594281256</v>
          </cell>
        </row>
        <row r="215">
          <cell r="H215" t="str">
            <v>74</v>
          </cell>
          <cell r="I215" t="str">
            <v>4</v>
          </cell>
          <cell r="J215">
            <v>737.2510110356455</v>
          </cell>
          <cell r="K215">
            <v>0.0036331443405223326</v>
          </cell>
        </row>
        <row r="216">
          <cell r="H216" t="str">
            <v>76</v>
          </cell>
          <cell r="I216" t="str">
            <v>2</v>
          </cell>
          <cell r="J216">
            <v>598.439213747838</v>
          </cell>
          <cell r="K216">
            <v>0.0029490851962622406</v>
          </cell>
        </row>
        <row r="217">
          <cell r="H217" t="str">
            <v>81</v>
          </cell>
          <cell r="I217" t="str">
            <v>4</v>
          </cell>
          <cell r="J217">
            <v>351.8145296729055</v>
          </cell>
          <cell r="K217">
            <v>0.0017337283343960624</v>
          </cell>
        </row>
        <row r="218">
          <cell r="H218" t="str">
            <v>82</v>
          </cell>
          <cell r="I218" t="str">
            <v>2</v>
          </cell>
          <cell r="J218">
            <v>564.943590990982</v>
          </cell>
          <cell r="K218">
            <v>0.0027840200686059303</v>
          </cell>
        </row>
        <row r="219">
          <cell r="H219" t="str">
            <v>83</v>
          </cell>
          <cell r="I219" t="str">
            <v>4</v>
          </cell>
          <cell r="J219">
            <v>341.5496717696223</v>
          </cell>
          <cell r="K219">
            <v>0.0016831435134336723</v>
          </cell>
        </row>
        <row r="220">
          <cell r="H220" t="str">
            <v>88</v>
          </cell>
          <cell r="I220" t="str">
            <v>1</v>
          </cell>
          <cell r="J220">
            <v>862.112195927257</v>
          </cell>
          <cell r="K220">
            <v>0.004248455408868819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ee"/>
      <sheetName val="V2.3-5"/>
      <sheetName val="cnracl"/>
      <sheetName val="V2.3-1 à V2.3-4"/>
      <sheetName val="V2.3-6 &amp; 7"/>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yramides 3FP évolution"/>
      <sheetName val="(pyramides FPH FPT 2004)"/>
      <sheetName val="données-Pyramides FPH FPT"/>
      <sheetName val="données pyramide tit FPE"/>
      <sheetName val="(données pyramid(tit+NT) FPE)"/>
      <sheetName val="retraites FPE civils mili PTT"/>
      <sheetName val="retraites FPE civils (mili)"/>
      <sheetName val="Cotisants COR"/>
      <sheetName val="graphiq retraite FPH-FPT"/>
      <sheetName val="(retrait FPH-FPT anciens chiff)"/>
      <sheetName val=" tableau retraite 3FP"/>
      <sheetName val=" tableau retraite FPE (2)"/>
      <sheetName val=" tableau retraite 3FP (3)"/>
      <sheetName val=" tableau retraite 3FP (4)"/>
      <sheetName val="tableau QP"/>
      <sheetName val="projections FP9"/>
    </sheetNames>
    <sheetDataSet>
      <sheetData sheetId="5">
        <row r="4">
          <cell r="A4" t="str">
            <v>Dates</v>
          </cell>
          <cell r="B4" t="str">
            <v>n.s.</v>
          </cell>
          <cell r="E4">
            <v>1995</v>
          </cell>
          <cell r="F4">
            <v>1996</v>
          </cell>
          <cell r="G4">
            <v>1997</v>
          </cell>
          <cell r="H4">
            <v>1998</v>
          </cell>
          <cell r="I4">
            <v>1999</v>
          </cell>
          <cell r="J4">
            <v>2000</v>
          </cell>
          <cell r="K4">
            <v>2001</v>
          </cell>
          <cell r="L4">
            <v>2002</v>
          </cell>
          <cell r="M4">
            <v>2003</v>
          </cell>
          <cell r="N4">
            <v>2004</v>
          </cell>
          <cell r="O4">
            <v>2005</v>
          </cell>
          <cell r="P4">
            <v>2006</v>
          </cell>
          <cell r="Q4">
            <v>2007</v>
          </cell>
          <cell r="R4">
            <v>2008</v>
          </cell>
          <cell r="S4">
            <v>2009</v>
          </cell>
          <cell r="T4">
            <v>2010</v>
          </cell>
          <cell r="U4">
            <v>2011</v>
          </cell>
          <cell r="V4">
            <v>2012</v>
          </cell>
          <cell r="W4">
            <v>2013</v>
          </cell>
          <cell r="X4">
            <v>2014</v>
          </cell>
          <cell r="Y4">
            <v>2015</v>
          </cell>
          <cell r="Z4">
            <v>2016</v>
          </cell>
          <cell r="AA4">
            <v>2017</v>
          </cell>
          <cell r="AB4">
            <v>2018</v>
          </cell>
          <cell r="AC4">
            <v>2019</v>
          </cell>
          <cell r="AD4">
            <v>2020</v>
          </cell>
          <cell r="AE4">
            <v>2021</v>
          </cell>
          <cell r="AF4">
            <v>2022</v>
          </cell>
          <cell r="AG4">
            <v>2023</v>
          </cell>
          <cell r="AH4">
            <v>2024</v>
          </cell>
          <cell r="AI4">
            <v>2025</v>
          </cell>
          <cell r="AJ4">
            <v>2026</v>
          </cell>
          <cell r="AK4">
            <v>2027</v>
          </cell>
          <cell r="AL4">
            <v>2028</v>
          </cell>
          <cell r="AM4">
            <v>2029</v>
          </cell>
          <cell r="AN4">
            <v>2030</v>
          </cell>
          <cell r="AO4">
            <v>2031</v>
          </cell>
          <cell r="AP4">
            <v>2032</v>
          </cell>
          <cell r="AQ4">
            <v>2033</v>
          </cell>
          <cell r="AR4">
            <v>2034</v>
          </cell>
          <cell r="AS4">
            <v>2035</v>
          </cell>
          <cell r="AT4">
            <v>2036</v>
          </cell>
          <cell r="AU4">
            <v>2037</v>
          </cell>
          <cell r="AV4">
            <v>2038</v>
          </cell>
          <cell r="AW4">
            <v>2039</v>
          </cell>
          <cell r="AX4">
            <v>2040</v>
          </cell>
          <cell r="AY4">
            <v>2041</v>
          </cell>
          <cell r="AZ4">
            <v>2042</v>
          </cell>
          <cell r="BA4">
            <v>2043</v>
          </cell>
          <cell r="BB4">
            <v>2044</v>
          </cell>
          <cell r="BC4">
            <v>2045</v>
          </cell>
          <cell r="BD4">
            <v>2046</v>
          </cell>
          <cell r="BE4">
            <v>2047</v>
          </cell>
          <cell r="BF4">
            <v>2048</v>
          </cell>
          <cell r="BG4">
            <v>2049</v>
          </cell>
          <cell r="BH4">
            <v>2050</v>
          </cell>
        </row>
        <row r="5">
          <cell r="A5" t="str">
            <v>Eff_Cotisants</v>
          </cell>
          <cell r="B5" t="str">
            <v>Effectif de cotisants en moyenne annuelle</v>
          </cell>
          <cell r="L5">
            <v>2476549.5</v>
          </cell>
          <cell r="M5">
            <v>2487781</v>
          </cell>
          <cell r="N5">
            <v>2487292.652929331</v>
          </cell>
          <cell r="O5">
            <v>2476136.05076694</v>
          </cell>
          <cell r="P5">
            <v>2450015.5464907223</v>
          </cell>
          <cell r="Q5">
            <v>2418656.4873335445</v>
          </cell>
          <cell r="R5">
            <v>2395793.3573253164</v>
          </cell>
          <cell r="S5">
            <v>2372415.9446840617</v>
          </cell>
          <cell r="T5">
            <v>2349167.4845989756</v>
          </cell>
          <cell r="U5">
            <v>2326084.9945639907</v>
          </cell>
          <cell r="V5">
            <v>2304874.850389417</v>
          </cell>
          <cell r="W5">
            <v>2285713.955056619</v>
          </cell>
          <cell r="X5">
            <v>2266783.8686903855</v>
          </cell>
          <cell r="Y5">
            <v>2246865.172370987</v>
          </cell>
          <cell r="Z5">
            <v>2225799.23971605</v>
          </cell>
          <cell r="AA5">
            <v>2204130.6219913615</v>
          </cell>
          <cell r="AB5">
            <v>2182619.22356929</v>
          </cell>
          <cell r="AC5">
            <v>2162001.4406728623</v>
          </cell>
          <cell r="AD5">
            <v>2142811.214715534</v>
          </cell>
          <cell r="AE5">
            <v>2125293.6207985543</v>
          </cell>
          <cell r="AF5">
            <v>2108787.0022084387</v>
          </cell>
          <cell r="AG5">
            <v>2092676.1821703888</v>
          </cell>
          <cell r="AH5">
            <v>2077325.0879317527</v>
          </cell>
          <cell r="AI5">
            <v>2064695.8968116222</v>
          </cell>
          <cell r="AJ5">
            <v>2054979.9237343199</v>
          </cell>
          <cell r="AK5">
            <v>2046394.4353036769</v>
          </cell>
          <cell r="AL5">
            <v>2037885.7029630113</v>
          </cell>
          <cell r="AM5">
            <v>2029166.2620157106</v>
          </cell>
          <cell r="AN5">
            <v>2020653.7096898817</v>
          </cell>
          <cell r="AO5">
            <v>2012755.4560294745</v>
          </cell>
          <cell r="AP5">
            <v>2005892.7426776227</v>
          </cell>
          <cell r="AQ5">
            <v>2000219.7463596682</v>
          </cell>
          <cell r="AR5">
            <v>1995862.785175208</v>
          </cell>
          <cell r="AS5">
            <v>1992610.9388565854</v>
          </cell>
          <cell r="AT5">
            <v>1989383.985915987</v>
          </cell>
          <cell r="AU5">
            <v>1985445.6348252522</v>
          </cell>
          <cell r="AV5">
            <v>1981127.197979338</v>
          </cell>
          <cell r="AW5">
            <v>1976806.5854586945</v>
          </cell>
          <cell r="AX5">
            <v>1972485.8568864488</v>
          </cell>
          <cell r="AY5">
            <v>1968190.3818676965</v>
          </cell>
          <cell r="AZ5">
            <v>1964039.4479811103</v>
          </cell>
          <cell r="BA5">
            <v>1960015.0798935732</v>
          </cell>
          <cell r="BB5">
            <v>1955835.3902492689</v>
          </cell>
          <cell r="BC5">
            <v>1951340.2626786672</v>
          </cell>
          <cell r="BD5">
            <v>1946678.4934465773</v>
          </cell>
          <cell r="BE5">
            <v>1942001.0827086584</v>
          </cell>
          <cell r="BF5">
            <v>1937410.0932521303</v>
          </cell>
          <cell r="BG5">
            <v>1933033.052200729</v>
          </cell>
          <cell r="BH5">
            <v>1928894.2180923722</v>
          </cell>
        </row>
        <row r="6">
          <cell r="A6" t="str">
            <v>Eff_DD</v>
          </cell>
          <cell r="B6" t="str">
            <v>Effectifs pensionnés de droit direct en moyenne annuelle</v>
          </cell>
          <cell r="K6">
            <v>1343405</v>
          </cell>
          <cell r="L6">
            <v>1381459.5</v>
          </cell>
          <cell r="M6">
            <v>1424941</v>
          </cell>
          <cell r="N6">
            <v>1472539.31093</v>
          </cell>
          <cell r="O6">
            <v>1519433.0267943982</v>
          </cell>
          <cell r="P6">
            <v>1570832.8071405678</v>
          </cell>
          <cell r="Q6">
            <v>1629130.0754313315</v>
          </cell>
          <cell r="R6">
            <v>1690635.078417269</v>
          </cell>
          <cell r="S6">
            <v>1751594.0142368807</v>
          </cell>
          <cell r="T6">
            <v>1810140.0971047876</v>
          </cell>
          <cell r="U6">
            <v>1866036.3395133363</v>
          </cell>
          <cell r="V6">
            <v>1919767.1705754753</v>
          </cell>
          <cell r="W6">
            <v>1971368.5059337625</v>
          </cell>
          <cell r="X6">
            <v>2020726.248903234</v>
          </cell>
          <cell r="Y6">
            <v>2068385.8097145355</v>
          </cell>
          <cell r="Z6">
            <v>2114184.398319425</v>
          </cell>
          <cell r="AA6">
            <v>2158425.270227993</v>
          </cell>
          <cell r="AB6">
            <v>2201113.19688584</v>
          </cell>
          <cell r="AC6">
            <v>2241737.7514517237</v>
          </cell>
          <cell r="AD6">
            <v>2279444.56611298</v>
          </cell>
          <cell r="AE6">
            <v>2314109.9671185156</v>
          </cell>
          <cell r="AF6">
            <v>2346616.0353179676</v>
          </cell>
          <cell r="AG6">
            <v>2377806.8533525886</v>
          </cell>
          <cell r="AH6">
            <v>2408078.816824265</v>
          </cell>
          <cell r="AI6">
            <v>2436596.743530276</v>
          </cell>
          <cell r="AJ6">
            <v>2462930.676888477</v>
          </cell>
          <cell r="AK6">
            <v>2487776.845482104</v>
          </cell>
          <cell r="AL6">
            <v>2511739.8894889792</v>
          </cell>
          <cell r="AM6">
            <v>2535130.9576869793</v>
          </cell>
          <cell r="AN6">
            <v>2557977.006625748</v>
          </cell>
          <cell r="AO6">
            <v>2579819.096734409</v>
          </cell>
          <cell r="AP6">
            <v>2600193.2153238496</v>
          </cell>
          <cell r="AQ6">
            <v>2618647.061646051</v>
          </cell>
          <cell r="AR6">
            <v>2634777.2078139363</v>
          </cell>
          <cell r="AS6">
            <v>2648646.2748933733</v>
          </cell>
          <cell r="AT6">
            <v>2660474.156828065</v>
          </cell>
          <cell r="AU6">
            <v>2670463.417646738</v>
          </cell>
          <cell r="AV6">
            <v>2678632.2918472914</v>
          </cell>
          <cell r="AW6">
            <v>2684689.411555294</v>
          </cell>
          <cell r="AX6">
            <v>2688423.1549356673</v>
          </cell>
          <cell r="AY6">
            <v>2689429.865066969</v>
          </cell>
          <cell r="AZ6">
            <v>2687750.9452653844</v>
          </cell>
          <cell r="BA6">
            <v>2684054.1836484927</v>
          </cell>
          <cell r="BB6">
            <v>2678835.108539872</v>
          </cell>
          <cell r="BC6">
            <v>2672441.8253624695</v>
          </cell>
          <cell r="BD6">
            <v>2665136.0928362114</v>
          </cell>
          <cell r="BE6">
            <v>2657099.689883915</v>
          </cell>
          <cell r="BF6">
            <v>2648552.573982866</v>
          </cell>
          <cell r="BG6">
            <v>2639668.6325160894</v>
          </cell>
          <cell r="BH6">
            <v>2630533.598023407</v>
          </cell>
        </row>
        <row r="7">
          <cell r="A7" t="str">
            <v>Eff_Derive</v>
          </cell>
          <cell r="B7" t="str">
            <v>Effectifs pensionnés de droit dérivé en moyenne annuelle</v>
          </cell>
          <cell r="K7">
            <v>436475</v>
          </cell>
          <cell r="L7">
            <v>438472.5</v>
          </cell>
          <cell r="M7">
            <v>439760</v>
          </cell>
          <cell r="N7">
            <v>441567.0874687757</v>
          </cell>
          <cell r="O7">
            <v>441492.38095345395</v>
          </cell>
          <cell r="P7">
            <v>441709.1043729763</v>
          </cell>
          <cell r="Q7">
            <v>442222.9712392823</v>
          </cell>
          <cell r="R7">
            <v>443038.50958539476</v>
          </cell>
          <cell r="S7">
            <v>444161.66163194546</v>
          </cell>
          <cell r="T7">
            <v>445579.59139562387</v>
          </cell>
          <cell r="U7">
            <v>447272.9973431945</v>
          </cell>
          <cell r="V7">
            <v>449232.41730326635</v>
          </cell>
          <cell r="W7">
            <v>451461.16235155426</v>
          </cell>
          <cell r="X7">
            <v>453966.4772275919</v>
          </cell>
          <cell r="Y7">
            <v>456760.9528911372</v>
          </cell>
          <cell r="Z7">
            <v>459859.3186015418</v>
          </cell>
          <cell r="AA7">
            <v>463274.4094900368</v>
          </cell>
          <cell r="AB7">
            <v>467023.0023537821</v>
          </cell>
          <cell r="AC7">
            <v>471122.5975244515</v>
          </cell>
          <cell r="AD7">
            <v>475588.7056306413</v>
          </cell>
          <cell r="AE7">
            <v>480434.0599641165</v>
          </cell>
          <cell r="AF7">
            <v>485665.2638913609</v>
          </cell>
          <cell r="AG7">
            <v>491281.961436416</v>
          </cell>
          <cell r="AH7">
            <v>497283.6956045158</v>
          </cell>
          <cell r="AI7">
            <v>503672.2417989335</v>
          </cell>
          <cell r="AJ7">
            <v>510451.127722107</v>
          </cell>
          <cell r="AK7">
            <v>517622.4703312971</v>
          </cell>
          <cell r="AL7">
            <v>525188.530736424</v>
          </cell>
          <cell r="AM7">
            <v>533156.1292826268</v>
          </cell>
          <cell r="AN7">
            <v>541532.6143675316</v>
          </cell>
          <cell r="AO7">
            <v>550323.4266361292</v>
          </cell>
          <cell r="AP7">
            <v>559531.2294922823</v>
          </cell>
          <cell r="AQ7">
            <v>569151.6679546365</v>
          </cell>
          <cell r="AR7">
            <v>579176.6165103725</v>
          </cell>
          <cell r="AS7">
            <v>589594.6733605675</v>
          </cell>
          <cell r="AT7">
            <v>600378.2227343787</v>
          </cell>
          <cell r="AU7">
            <v>611479.8175898877</v>
          </cell>
          <cell r="AV7">
            <v>622839.5887688976</v>
          </cell>
          <cell r="AW7">
            <v>634401.62186444</v>
          </cell>
          <cell r="AX7">
            <v>646290.4110324975</v>
          </cell>
          <cell r="AY7">
            <v>658657.8794022973</v>
          </cell>
          <cell r="AZ7">
            <v>671450.7576291852</v>
          </cell>
          <cell r="BA7">
            <v>684552.0991021218</v>
          </cell>
          <cell r="BB7">
            <v>697832.9263014144</v>
          </cell>
          <cell r="BC7">
            <v>711155.178787522</v>
          </cell>
          <cell r="BD7">
            <v>724385.662901703</v>
          </cell>
          <cell r="BE7">
            <v>737408.8457561748</v>
          </cell>
          <cell r="BF7">
            <v>750136.1771520827</v>
          </cell>
          <cell r="BG7">
            <v>762506.2530619628</v>
          </cell>
          <cell r="BH7">
            <v>774481.157967573</v>
          </cell>
        </row>
        <row r="8">
          <cell r="A8" t="str">
            <v>Eff_Flux</v>
          </cell>
          <cell r="B8" t="str">
            <v>Effectif flux nouveaux droits directs sur l'année</v>
          </cell>
          <cell r="J8">
            <v>69329</v>
          </cell>
          <cell r="K8">
            <v>70827</v>
          </cell>
          <cell r="L8">
            <v>77155</v>
          </cell>
          <cell r="M8">
            <v>86180</v>
          </cell>
          <cell r="N8">
            <v>82621.94843</v>
          </cell>
          <cell r="O8">
            <v>83544.22314496608</v>
          </cell>
          <cell r="P8">
            <v>92857.04058223011</v>
          </cell>
          <cell r="Q8">
            <v>98673.61638320144</v>
          </cell>
          <cell r="R8">
            <v>100735.82864675444</v>
          </cell>
          <cell r="S8">
            <v>99135.42999146541</v>
          </cell>
          <cell r="T8">
            <v>97495.25622395921</v>
          </cell>
          <cell r="U8">
            <v>95426.8849570117</v>
          </cell>
          <cell r="V8">
            <v>94798.83675407551</v>
          </cell>
          <cell r="W8">
            <v>92855.38263837002</v>
          </cell>
          <cell r="X8">
            <v>92016.91067582785</v>
          </cell>
          <cell r="Y8">
            <v>91172.10807561815</v>
          </cell>
          <cell r="Z8">
            <v>90020.59356233978</v>
          </cell>
          <cell r="AA8">
            <v>89777.52597083486</v>
          </cell>
          <cell r="AB8">
            <v>88634.58351854165</v>
          </cell>
          <cell r="AC8">
            <v>87382.46245959344</v>
          </cell>
          <cell r="AD8">
            <v>84529.3815529811</v>
          </cell>
          <cell r="AE8">
            <v>83030.2910701544</v>
          </cell>
          <cell r="AF8">
            <v>81973.96903299235</v>
          </cell>
          <cell r="AG8">
            <v>82225.87258517065</v>
          </cell>
          <cell r="AH8">
            <v>82061.37842138778</v>
          </cell>
          <cell r="AI8">
            <v>80769.28414755952</v>
          </cell>
          <cell r="AJ8">
            <v>79877.16771164196</v>
          </cell>
          <cell r="AK8">
            <v>80106.37967286141</v>
          </cell>
          <cell r="AL8">
            <v>80567.25565199349</v>
          </cell>
          <cell r="AM8">
            <v>81580.16489506894</v>
          </cell>
          <cell r="AN8">
            <v>82247.58374716504</v>
          </cell>
          <cell r="AO8">
            <v>82480.98898587824</v>
          </cell>
          <cell r="AP8">
            <v>82344.1320680101</v>
          </cell>
          <cell r="AQ8">
            <v>81760.92273647065</v>
          </cell>
          <cell r="AR8">
            <v>80875.73190787135</v>
          </cell>
          <cell r="AS8">
            <v>80451.36796814285</v>
          </cell>
          <cell r="AT8">
            <v>79977.40284561006</v>
          </cell>
          <cell r="AU8">
            <v>79841.14708060469</v>
          </cell>
          <cell r="AV8">
            <v>79221.49966881222</v>
          </cell>
          <cell r="AW8">
            <v>78327.10811882556</v>
          </cell>
          <cell r="AX8">
            <v>77590.82345784418</v>
          </cell>
          <cell r="AY8">
            <v>76517.15973856338</v>
          </cell>
          <cell r="AZ8">
            <v>75848.18575628939</v>
          </cell>
          <cell r="BA8">
            <v>75561.31815678661</v>
          </cell>
          <cell r="BB8">
            <v>75266.84640608804</v>
          </cell>
          <cell r="BC8">
            <v>75009.30629675534</v>
          </cell>
          <cell r="BD8">
            <v>74591.9615131072</v>
          </cell>
          <cell r="BE8">
            <v>74140.55548316604</v>
          </cell>
          <cell r="BF8">
            <v>73730.62150107432</v>
          </cell>
          <cell r="BG8">
            <v>73327.31783933827</v>
          </cell>
          <cell r="BH8">
            <v>72904.90748535114</v>
          </cell>
        </row>
        <row r="9">
          <cell r="A9" t="str">
            <v>Eff_Flux_Derive</v>
          </cell>
          <cell r="B9" t="str">
            <v>Effectif flux nouveaux droits dérivés sur l'année</v>
          </cell>
          <cell r="J9">
            <v>24765</v>
          </cell>
          <cell r="K9">
            <v>24395</v>
          </cell>
          <cell r="L9">
            <v>24216</v>
          </cell>
          <cell r="M9">
            <v>25062</v>
          </cell>
          <cell r="N9">
            <v>22681.646944573742</v>
          </cell>
          <cell r="O9">
            <v>22918.868658200452</v>
          </cell>
          <cell r="P9">
            <v>23174.25889672878</v>
          </cell>
          <cell r="Q9">
            <v>23420.87891161163</v>
          </cell>
          <cell r="R9">
            <v>23691.128902464385</v>
          </cell>
          <cell r="S9">
            <v>23965.376568091226</v>
          </cell>
          <cell r="T9">
            <v>24232.768945362</v>
          </cell>
          <cell r="U9">
            <v>24497.825196814712</v>
          </cell>
          <cell r="V9">
            <v>24778.237277522054</v>
          </cell>
          <cell r="W9">
            <v>25063.509120849612</v>
          </cell>
          <cell r="X9">
            <v>25345.784826499406</v>
          </cell>
          <cell r="Y9">
            <v>25631.433465211932</v>
          </cell>
          <cell r="Z9">
            <v>25919.555604907826</v>
          </cell>
          <cell r="AA9">
            <v>26202.908879891937</v>
          </cell>
          <cell r="AB9">
            <v>26489.138507214175</v>
          </cell>
          <cell r="AC9">
            <v>26781.397741715133</v>
          </cell>
          <cell r="AD9">
            <v>27069.9111538634</v>
          </cell>
          <cell r="AE9">
            <v>27364.618319734316</v>
          </cell>
          <cell r="AF9">
            <v>27671.249524661966</v>
          </cell>
          <cell r="AG9">
            <v>27992.099405594934</v>
          </cell>
          <cell r="AH9">
            <v>28336.38961450395</v>
          </cell>
          <cell r="AI9">
            <v>28705.10522841952</v>
          </cell>
          <cell r="AJ9">
            <v>29102.984795403696</v>
          </cell>
          <cell r="AK9">
            <v>29522.716838796678</v>
          </cell>
          <cell r="AL9">
            <v>29973.18238771376</v>
          </cell>
          <cell r="AM9">
            <v>30455.79823590366</v>
          </cell>
          <cell r="AN9">
            <v>30969.796546903584</v>
          </cell>
          <cell r="AO9">
            <v>31508.494294489876</v>
          </cell>
          <cell r="AP9">
            <v>32074.027311623468</v>
          </cell>
          <cell r="AQ9">
            <v>32653.325010418543</v>
          </cell>
          <cell r="AR9">
            <v>33248.06627859067</v>
          </cell>
          <cell r="AS9">
            <v>33847.333839917446</v>
          </cell>
          <cell r="AT9">
            <v>34431.13157434054</v>
          </cell>
          <cell r="AU9">
            <v>34970.764321821334</v>
          </cell>
          <cell r="AV9">
            <v>35461.25567908159</v>
          </cell>
          <cell r="AW9">
            <v>35916.56801418536</v>
          </cell>
          <cell r="AX9">
            <v>36681.22593361635</v>
          </cell>
          <cell r="AY9">
            <v>37464.91201034983</v>
          </cell>
          <cell r="AZ9">
            <v>38143.22624184487</v>
          </cell>
          <cell r="BA9">
            <v>38703.41602213583</v>
          </cell>
          <cell r="BB9">
            <v>39129.27290684854</v>
          </cell>
          <cell r="BC9">
            <v>39413.7178933096</v>
          </cell>
          <cell r="BD9">
            <v>39568.68821051638</v>
          </cell>
          <cell r="BE9">
            <v>39617.36801665363</v>
          </cell>
          <cell r="BF9">
            <v>39589.100029509966</v>
          </cell>
          <cell r="BG9">
            <v>39508.18719522728</v>
          </cell>
          <cell r="BH9">
            <v>39397.443123348625</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enqemploi données"/>
      <sheetName val="V2.3-5"/>
      <sheetName val="V2.3-6 &amp; 7"/>
      <sheetName val="FPE (FGE 31-12-06) %"/>
      <sheetName val="V2.3-1 à V2.3-4"/>
      <sheetName val="Données FPT FPH"/>
    </sheetNames>
    <sheetDataSet>
      <sheetData sheetId="0">
        <row r="2">
          <cell r="H2" t="str">
            <v>AG</v>
          </cell>
          <cell r="I2" t="str">
            <v>puboep</v>
          </cell>
          <cell r="J2" t="str">
            <v>COUNT</v>
          </cell>
          <cell r="K2" t="str">
            <v>PERCENT</v>
          </cell>
        </row>
        <row r="3">
          <cell r="H3" t="str">
            <v>16</v>
          </cell>
          <cell r="I3" t="str">
            <v>1</v>
          </cell>
          <cell r="J3">
            <v>1099.0796316600088</v>
          </cell>
          <cell r="K3">
            <v>0.005416221726084369</v>
          </cell>
        </row>
        <row r="4">
          <cell r="H4" t="str">
            <v>16</v>
          </cell>
          <cell r="I4" t="str">
            <v>4</v>
          </cell>
          <cell r="J4">
            <v>1124.9813643571713</v>
          </cell>
          <cell r="K4">
            <v>0.005543864458545632</v>
          </cell>
        </row>
        <row r="5">
          <cell r="H5" t="str">
            <v>17</v>
          </cell>
          <cell r="I5" t="str">
            <v>2</v>
          </cell>
          <cell r="J5">
            <v>187.130049044196</v>
          </cell>
          <cell r="K5">
            <v>0.000922169611773806</v>
          </cell>
        </row>
        <row r="6">
          <cell r="H6" t="str">
            <v>17</v>
          </cell>
          <cell r="I6" t="str">
            <v>4</v>
          </cell>
          <cell r="J6">
            <v>7342.316366409323</v>
          </cell>
          <cell r="K6">
            <v>0.03618264980806486</v>
          </cell>
        </row>
        <row r="7">
          <cell r="H7" t="str">
            <v>18</v>
          </cell>
          <cell r="I7" t="str">
            <v>1</v>
          </cell>
          <cell r="J7">
            <v>2496.0062549261897</v>
          </cell>
          <cell r="K7">
            <v>0.012300221855585871</v>
          </cell>
        </row>
        <row r="8">
          <cell r="H8" t="str">
            <v>18</v>
          </cell>
          <cell r="I8" t="str">
            <v>2</v>
          </cell>
          <cell r="J8">
            <v>1270.3468445463955</v>
          </cell>
          <cell r="K8">
            <v>0.006260219897536351</v>
          </cell>
        </row>
        <row r="9">
          <cell r="H9" t="str">
            <v>18</v>
          </cell>
          <cell r="I9" t="str">
            <v>3</v>
          </cell>
          <cell r="J9">
            <v>228.53697251540177</v>
          </cell>
          <cell r="K9">
            <v>0.0011262213220000522</v>
          </cell>
        </row>
        <row r="10">
          <cell r="H10" t="str">
            <v>18</v>
          </cell>
          <cell r="I10" t="str">
            <v>4</v>
          </cell>
          <cell r="J10">
            <v>33594.74039711733</v>
          </cell>
          <cell r="K10">
            <v>0.16555357553684327</v>
          </cell>
        </row>
        <row r="11">
          <cell r="H11" t="str">
            <v>19</v>
          </cell>
          <cell r="I11" t="str">
            <v>1</v>
          </cell>
          <cell r="J11">
            <v>3397.0081429887978</v>
          </cell>
          <cell r="K11">
            <v>0.01674032415645112</v>
          </cell>
        </row>
        <row r="12">
          <cell r="H12" t="str">
            <v>19</v>
          </cell>
          <cell r="I12" t="str">
            <v>2</v>
          </cell>
          <cell r="J12">
            <v>5464.317583344993</v>
          </cell>
          <cell r="K12">
            <v>0.02692794476450934</v>
          </cell>
        </row>
        <row r="13">
          <cell r="H13" t="str">
            <v>19</v>
          </cell>
          <cell r="I13" t="str">
            <v>3</v>
          </cell>
          <cell r="J13">
            <v>3044.924158561719</v>
          </cell>
          <cell r="K13">
            <v>0.015005267959494686</v>
          </cell>
        </row>
        <row r="14">
          <cell r="H14" t="str">
            <v>19</v>
          </cell>
          <cell r="I14" t="str">
            <v>4</v>
          </cell>
          <cell r="J14">
            <v>71047.21097291914</v>
          </cell>
          <cell r="K14">
            <v>0.3501178955232076</v>
          </cell>
        </row>
        <row r="15">
          <cell r="H15" t="str">
            <v>20</v>
          </cell>
          <cell r="I15" t="str">
            <v>1</v>
          </cell>
          <cell r="J15">
            <v>6488.83946815097</v>
          </cell>
          <cell r="K15">
            <v>0.031976748810631075</v>
          </cell>
        </row>
        <row r="16">
          <cell r="H16" t="str">
            <v>20</v>
          </cell>
          <cell r="I16" t="str">
            <v>2</v>
          </cell>
          <cell r="J16">
            <v>8245.430027310418</v>
          </cell>
          <cell r="K16">
            <v>0.04063315884343678</v>
          </cell>
        </row>
        <row r="17">
          <cell r="H17" t="str">
            <v>20</v>
          </cell>
          <cell r="I17" t="str">
            <v>3</v>
          </cell>
          <cell r="J17">
            <v>2218.440969449496</v>
          </cell>
          <cell r="K17">
            <v>0.010932390912039892</v>
          </cell>
        </row>
        <row r="18">
          <cell r="H18" t="str">
            <v>20</v>
          </cell>
          <cell r="I18" t="str">
            <v>4</v>
          </cell>
          <cell r="J18">
            <v>137130.2586965725</v>
          </cell>
          <cell r="K18">
            <v>0.6757725874094833</v>
          </cell>
        </row>
        <row r="19">
          <cell r="H19" t="str">
            <v>21</v>
          </cell>
          <cell r="I19" t="str">
            <v>1</v>
          </cell>
          <cell r="J19">
            <v>9609.646230264085</v>
          </cell>
          <cell r="K19">
            <v>0.047355963292422934</v>
          </cell>
        </row>
        <row r="20">
          <cell r="H20" t="str">
            <v>21</v>
          </cell>
          <cell r="I20" t="str">
            <v>2</v>
          </cell>
          <cell r="J20">
            <v>12662.488879218636</v>
          </cell>
          <cell r="K20">
            <v>0.0624002532649438</v>
          </cell>
        </row>
        <row r="21">
          <cell r="H21" t="str">
            <v>21</v>
          </cell>
          <cell r="I21" t="str">
            <v>3</v>
          </cell>
          <cell r="J21">
            <v>4599.788447924202</v>
          </cell>
          <cell r="K21">
            <v>0.022667578771713368</v>
          </cell>
        </row>
        <row r="22">
          <cell r="H22" t="str">
            <v>21</v>
          </cell>
          <cell r="I22" t="str">
            <v>4</v>
          </cell>
          <cell r="J22">
            <v>164479.18254278155</v>
          </cell>
          <cell r="K22">
            <v>0.8105470216305394</v>
          </cell>
        </row>
        <row r="23">
          <cell r="H23" t="str">
            <v>22</v>
          </cell>
          <cell r="I23" t="str">
            <v>1</v>
          </cell>
          <cell r="J23">
            <v>13069.528394151543</v>
          </cell>
          <cell r="K23">
            <v>0.06440612818123598</v>
          </cell>
        </row>
        <row r="24">
          <cell r="H24" t="str">
            <v>22</v>
          </cell>
          <cell r="I24" t="str">
            <v>2</v>
          </cell>
          <cell r="J24">
            <v>25889.295698940947</v>
          </cell>
          <cell r="K24">
            <v>0.12758144341719832</v>
          </cell>
        </row>
        <row r="25">
          <cell r="H25" t="str">
            <v>22</v>
          </cell>
          <cell r="I25" t="str">
            <v>3</v>
          </cell>
          <cell r="J25">
            <v>8048.326436489373</v>
          </cell>
          <cell r="K25">
            <v>0.039661840005254155</v>
          </cell>
        </row>
        <row r="26">
          <cell r="H26" t="str">
            <v>22</v>
          </cell>
          <cell r="I26" t="str">
            <v>4</v>
          </cell>
          <cell r="J26">
            <v>245551.5662458072</v>
          </cell>
          <cell r="K26">
            <v>1.2100685788943806</v>
          </cell>
        </row>
        <row r="27">
          <cell r="H27" t="str">
            <v>23</v>
          </cell>
          <cell r="I27" t="str">
            <v>1</v>
          </cell>
          <cell r="J27">
            <v>14447.889968005835</v>
          </cell>
          <cell r="K27">
            <v>0.07119864046847929</v>
          </cell>
        </row>
        <row r="28">
          <cell r="H28" t="str">
            <v>23</v>
          </cell>
          <cell r="I28" t="str">
            <v>2</v>
          </cell>
          <cell r="J28">
            <v>15808.036736016897</v>
          </cell>
          <cell r="K28">
            <v>0.07790139090016396</v>
          </cell>
        </row>
        <row r="29">
          <cell r="H29" t="str">
            <v>23</v>
          </cell>
          <cell r="I29" t="str">
            <v>3</v>
          </cell>
          <cell r="J29">
            <v>10605.705711760027</v>
          </cell>
          <cell r="K29">
            <v>0.052264505720784046</v>
          </cell>
        </row>
        <row r="30">
          <cell r="H30" t="str">
            <v>23</v>
          </cell>
          <cell r="I30" t="str">
            <v>4</v>
          </cell>
          <cell r="J30">
            <v>225264.0306297017</v>
          </cell>
          <cell r="K30">
            <v>1.110092391539603</v>
          </cell>
        </row>
        <row r="31">
          <cell r="H31" t="str">
            <v>24</v>
          </cell>
          <cell r="I31" t="str">
            <v>1</v>
          </cell>
          <cell r="J31">
            <v>35194.23750806334</v>
          </cell>
          <cell r="K31">
            <v>0.17343583515986105</v>
          </cell>
        </row>
        <row r="32">
          <cell r="H32" t="str">
            <v>24</v>
          </cell>
          <cell r="I32" t="str">
            <v>2</v>
          </cell>
          <cell r="J32">
            <v>28395.95617084634</v>
          </cell>
          <cell r="K32">
            <v>0.13993416884014628</v>
          </cell>
        </row>
        <row r="33">
          <cell r="H33" t="str">
            <v>24</v>
          </cell>
          <cell r="I33" t="str">
            <v>3</v>
          </cell>
          <cell r="J33">
            <v>16771.058591205234</v>
          </cell>
          <cell r="K33">
            <v>0.08264712518957772</v>
          </cell>
        </row>
        <row r="34">
          <cell r="H34" t="str">
            <v>24</v>
          </cell>
          <cell r="I34" t="str">
            <v>4</v>
          </cell>
          <cell r="J34">
            <v>312888.32741968083</v>
          </cell>
          <cell r="K34">
            <v>1.5419015219571535</v>
          </cell>
        </row>
        <row r="35">
          <cell r="H35" t="str">
            <v>25</v>
          </cell>
          <cell r="I35" t="str">
            <v>1</v>
          </cell>
          <cell r="J35">
            <v>28584.178034120407</v>
          </cell>
          <cell r="K35">
            <v>0.14086171887002844</v>
          </cell>
        </row>
        <row r="36">
          <cell r="H36" t="str">
            <v>25</v>
          </cell>
          <cell r="I36" t="str">
            <v>2</v>
          </cell>
          <cell r="J36">
            <v>31012.99476984069</v>
          </cell>
          <cell r="K36">
            <v>0.1528308333852494</v>
          </cell>
        </row>
        <row r="37">
          <cell r="H37" t="str">
            <v>25</v>
          </cell>
          <cell r="I37" t="str">
            <v>3</v>
          </cell>
          <cell r="J37">
            <v>22182.6513221759</v>
          </cell>
          <cell r="K37">
            <v>0.10931524392992255</v>
          </cell>
        </row>
        <row r="38">
          <cell r="H38" t="str">
            <v>25</v>
          </cell>
          <cell r="I38" t="str">
            <v>4</v>
          </cell>
          <cell r="J38">
            <v>377771.45818774006</v>
          </cell>
          <cell r="K38">
            <v>1.8616430697024808</v>
          </cell>
        </row>
        <row r="39">
          <cell r="H39" t="str">
            <v>26</v>
          </cell>
          <cell r="I39" t="str">
            <v>1</v>
          </cell>
          <cell r="J39">
            <v>51156.534065379805</v>
          </cell>
          <cell r="K39">
            <v>0.25209741246646644</v>
          </cell>
        </row>
        <row r="40">
          <cell r="H40" t="str">
            <v>26</v>
          </cell>
          <cell r="I40" t="str">
            <v>2</v>
          </cell>
          <cell r="J40">
            <v>35724.914928120226</v>
          </cell>
          <cell r="K40">
            <v>0.17605099286932868</v>
          </cell>
        </row>
        <row r="41">
          <cell r="H41" t="str">
            <v>26</v>
          </cell>
          <cell r="I41" t="str">
            <v>3</v>
          </cell>
          <cell r="J41">
            <v>26290.266847171042</v>
          </cell>
          <cell r="K41">
            <v>0.12955741365813228</v>
          </cell>
        </row>
        <row r="42">
          <cell r="H42" t="str">
            <v>26</v>
          </cell>
          <cell r="I42" t="str">
            <v>4</v>
          </cell>
          <cell r="J42">
            <v>401757.59144754836</v>
          </cell>
          <cell r="K42">
            <v>1.9798458025566152</v>
          </cell>
        </row>
        <row r="43">
          <cell r="H43" t="str">
            <v>27</v>
          </cell>
          <cell r="I43" t="str">
            <v>1</v>
          </cell>
          <cell r="J43">
            <v>25204.140711717402</v>
          </cell>
          <cell r="K43">
            <v>0.12420502625811555</v>
          </cell>
        </row>
        <row r="44">
          <cell r="H44" t="str">
            <v>27</v>
          </cell>
          <cell r="I44" t="str">
            <v>2</v>
          </cell>
          <cell r="J44">
            <v>45217.634910975474</v>
          </cell>
          <cell r="K44">
            <v>0.22283074815705156</v>
          </cell>
        </row>
        <row r="45">
          <cell r="H45" t="str">
            <v>27</v>
          </cell>
          <cell r="I45" t="str">
            <v>3</v>
          </cell>
          <cell r="J45">
            <v>17635.32154136164</v>
          </cell>
          <cell r="K45">
            <v>0.08690617943173198</v>
          </cell>
        </row>
        <row r="46">
          <cell r="H46" t="str">
            <v>27</v>
          </cell>
          <cell r="I46" t="str">
            <v>4</v>
          </cell>
          <cell r="J46">
            <v>426897.92062735715</v>
          </cell>
          <cell r="K46">
            <v>2.1037363680645336</v>
          </cell>
        </row>
        <row r="47">
          <cell r="H47" t="str">
            <v>28</v>
          </cell>
          <cell r="I47" t="str">
            <v>1</v>
          </cell>
          <cell r="J47">
            <v>39704.88753666398</v>
          </cell>
          <cell r="K47">
            <v>0.1956641432641343</v>
          </cell>
        </row>
        <row r="48">
          <cell r="H48" t="str">
            <v>28</v>
          </cell>
          <cell r="I48" t="str">
            <v>2</v>
          </cell>
          <cell r="J48">
            <v>53784.640425350735</v>
          </cell>
          <cell r="K48">
            <v>0.26504861850768474</v>
          </cell>
        </row>
        <row r="49">
          <cell r="H49" t="str">
            <v>28</v>
          </cell>
          <cell r="I49" t="str">
            <v>3</v>
          </cell>
          <cell r="J49">
            <v>30570.78350121256</v>
          </cell>
          <cell r="K49">
            <v>0.15065163343315355</v>
          </cell>
        </row>
        <row r="50">
          <cell r="H50" t="str">
            <v>28</v>
          </cell>
          <cell r="I50" t="str">
            <v>4</v>
          </cell>
          <cell r="J50">
            <v>400579.08634288126</v>
          </cell>
          <cell r="K50">
            <v>1.974038175185195</v>
          </cell>
        </row>
        <row r="51">
          <cell r="H51" t="str">
            <v>29</v>
          </cell>
          <cell r="I51" t="str">
            <v>1</v>
          </cell>
          <cell r="J51">
            <v>53448.35820473291</v>
          </cell>
          <cell r="K51">
            <v>0.26339143278888905</v>
          </cell>
        </row>
        <row r="52">
          <cell r="H52" t="str">
            <v>29</v>
          </cell>
          <cell r="I52" t="str">
            <v>2</v>
          </cell>
          <cell r="J52">
            <v>65191.29085229642</v>
          </cell>
          <cell r="K52">
            <v>0.3212601486685714</v>
          </cell>
        </row>
        <row r="53">
          <cell r="H53" t="str">
            <v>29</v>
          </cell>
          <cell r="I53" t="str">
            <v>3</v>
          </cell>
          <cell r="J53">
            <v>23960.09815982981</v>
          </cell>
          <cell r="K53">
            <v>0.11807443289289216</v>
          </cell>
        </row>
        <row r="54">
          <cell r="H54" t="str">
            <v>29</v>
          </cell>
          <cell r="I54" t="str">
            <v>4</v>
          </cell>
          <cell r="J54">
            <v>419015.5448923765</v>
          </cell>
          <cell r="K54">
            <v>2.0648923266692067</v>
          </cell>
        </row>
        <row r="55">
          <cell r="H55" t="str">
            <v>30</v>
          </cell>
          <cell r="I55" t="str">
            <v>1</v>
          </cell>
          <cell r="J55">
            <v>47080.7799749871</v>
          </cell>
          <cell r="K55">
            <v>0.2320122546501755</v>
          </cell>
        </row>
        <row r="56">
          <cell r="H56" t="str">
            <v>30</v>
          </cell>
          <cell r="I56" t="str">
            <v>2</v>
          </cell>
          <cell r="J56">
            <v>46140.528217652485</v>
          </cell>
          <cell r="K56">
            <v>0.2273787305183771</v>
          </cell>
        </row>
        <row r="57">
          <cell r="H57" t="str">
            <v>30</v>
          </cell>
          <cell r="I57" t="str">
            <v>3</v>
          </cell>
          <cell r="J57">
            <v>23121.7884782805</v>
          </cell>
          <cell r="K57">
            <v>0.11394327535016117</v>
          </cell>
        </row>
        <row r="58">
          <cell r="H58" t="str">
            <v>30</v>
          </cell>
          <cell r="I58" t="str">
            <v>4</v>
          </cell>
          <cell r="J58">
            <v>370412.5344586007</v>
          </cell>
          <cell r="K58">
            <v>1.8253785794560706</v>
          </cell>
        </row>
        <row r="59">
          <cell r="H59" t="str">
            <v>31</v>
          </cell>
          <cell r="I59" t="str">
            <v>1</v>
          </cell>
          <cell r="J59">
            <v>42482.81852724513</v>
          </cell>
          <cell r="K59">
            <v>0.20935367926438206</v>
          </cell>
        </row>
        <row r="60">
          <cell r="H60" t="str">
            <v>31</v>
          </cell>
          <cell r="I60" t="str">
            <v>2</v>
          </cell>
          <cell r="J60">
            <v>48974.30455913049</v>
          </cell>
          <cell r="K60">
            <v>0.24134347023827843</v>
          </cell>
        </row>
        <row r="61">
          <cell r="H61" t="str">
            <v>31</v>
          </cell>
          <cell r="I61" t="str">
            <v>3</v>
          </cell>
          <cell r="J61">
            <v>13621.847964046025</v>
          </cell>
          <cell r="K61">
            <v>0.06712793756431575</v>
          </cell>
        </row>
        <row r="62">
          <cell r="H62" t="str">
            <v>31</v>
          </cell>
          <cell r="I62" t="str">
            <v>4</v>
          </cell>
          <cell r="J62">
            <v>430041.58971554745</v>
          </cell>
          <cell r="K62">
            <v>2.1192282472010433</v>
          </cell>
        </row>
        <row r="63">
          <cell r="H63" t="str">
            <v>32</v>
          </cell>
          <cell r="I63" t="str">
            <v>1</v>
          </cell>
          <cell r="J63">
            <v>54278.253841500504</v>
          </cell>
          <cell r="K63">
            <v>0.2674811262458175</v>
          </cell>
        </row>
        <row r="64">
          <cell r="H64" t="str">
            <v>32</v>
          </cell>
          <cell r="I64" t="str">
            <v>2</v>
          </cell>
          <cell r="J64">
            <v>55542.77179343049</v>
          </cell>
          <cell r="K64">
            <v>0.27371262158699</v>
          </cell>
        </row>
        <row r="65">
          <cell r="H65" t="str">
            <v>32</v>
          </cell>
          <cell r="I65" t="str">
            <v>3</v>
          </cell>
          <cell r="J65">
            <v>21243.627262491704</v>
          </cell>
          <cell r="K65">
            <v>0.10468776984444991</v>
          </cell>
        </row>
        <row r="66">
          <cell r="H66" t="str">
            <v>32</v>
          </cell>
          <cell r="I66" t="str">
            <v>4</v>
          </cell>
          <cell r="J66">
            <v>447376.5963499604</v>
          </cell>
          <cell r="K66">
            <v>2.2046544864384274</v>
          </cell>
        </row>
        <row r="67">
          <cell r="H67" t="str">
            <v>33</v>
          </cell>
          <cell r="I67" t="str">
            <v>1</v>
          </cell>
          <cell r="J67">
            <v>45677.747610812534</v>
          </cell>
          <cell r="K67">
            <v>0.2250981656666827</v>
          </cell>
        </row>
        <row r="68">
          <cell r="H68" t="str">
            <v>33</v>
          </cell>
          <cell r="I68" t="str">
            <v>2</v>
          </cell>
          <cell r="J68">
            <v>75146.29478681403</v>
          </cell>
          <cell r="K68">
            <v>0.37031802131056835</v>
          </cell>
        </row>
        <row r="69">
          <cell r="H69" t="str">
            <v>33</v>
          </cell>
          <cell r="I69" t="str">
            <v>3</v>
          </cell>
          <cell r="J69">
            <v>19905.810239159146</v>
          </cell>
          <cell r="K69">
            <v>0.09809505952704065</v>
          </cell>
        </row>
        <row r="70">
          <cell r="H70" t="str">
            <v>33</v>
          </cell>
          <cell r="I70" t="str">
            <v>4</v>
          </cell>
          <cell r="J70">
            <v>465484.10515724414</v>
          </cell>
          <cell r="K70">
            <v>2.2938875863723664</v>
          </cell>
        </row>
        <row r="71">
          <cell r="H71" t="str">
            <v>34</v>
          </cell>
          <cell r="I71" t="str">
            <v>1</v>
          </cell>
          <cell r="J71">
            <v>47227.62342420145</v>
          </cell>
          <cell r="K71">
            <v>0.2327358934631036</v>
          </cell>
        </row>
        <row r="72">
          <cell r="H72" t="str">
            <v>34</v>
          </cell>
          <cell r="I72" t="str">
            <v>2</v>
          </cell>
          <cell r="J72">
            <v>61945.55592271909</v>
          </cell>
          <cell r="K72">
            <v>0.3052652930309175</v>
          </cell>
        </row>
        <row r="73">
          <cell r="H73" t="str">
            <v>34</v>
          </cell>
          <cell r="I73" t="str">
            <v>3</v>
          </cell>
          <cell r="J73">
            <v>24033.690687539885</v>
          </cell>
          <cell r="K73">
            <v>0.11843709401041169</v>
          </cell>
        </row>
        <row r="74">
          <cell r="H74" t="str">
            <v>34</v>
          </cell>
          <cell r="I74" t="str">
            <v>4</v>
          </cell>
          <cell r="J74">
            <v>461377.54384987825</v>
          </cell>
          <cell r="K74">
            <v>2.273650611787678</v>
          </cell>
        </row>
        <row r="75">
          <cell r="H75" t="str">
            <v>35</v>
          </cell>
          <cell r="I75" t="str">
            <v>1</v>
          </cell>
          <cell r="J75">
            <v>44724.22330946678</v>
          </cell>
          <cell r="K75">
            <v>0.22039923495362962</v>
          </cell>
        </row>
        <row r="76">
          <cell r="H76" t="str">
            <v>35</v>
          </cell>
          <cell r="I76" t="str">
            <v>2</v>
          </cell>
          <cell r="J76">
            <v>63766.02518847522</v>
          </cell>
          <cell r="K76">
            <v>0.3142364948481734</v>
          </cell>
        </row>
        <row r="77">
          <cell r="H77" t="str">
            <v>35</v>
          </cell>
          <cell r="I77" t="str">
            <v>3</v>
          </cell>
          <cell r="J77">
            <v>23641.86837987348</v>
          </cell>
          <cell r="K77">
            <v>0.11650620890034735</v>
          </cell>
        </row>
        <row r="78">
          <cell r="H78" t="str">
            <v>35</v>
          </cell>
          <cell r="I78" t="str">
            <v>4</v>
          </cell>
          <cell r="J78">
            <v>465274.60644145135</v>
          </cell>
          <cell r="K78">
            <v>2.2928551848398677</v>
          </cell>
        </row>
        <row r="79">
          <cell r="H79" t="str">
            <v>36</v>
          </cell>
          <cell r="I79" t="str">
            <v>1</v>
          </cell>
          <cell r="J79">
            <v>55118.95333930854</v>
          </cell>
          <cell r="K79">
            <v>0.2716240607102282</v>
          </cell>
        </row>
        <row r="80">
          <cell r="H80" t="str">
            <v>36</v>
          </cell>
          <cell r="I80" t="str">
            <v>2</v>
          </cell>
          <cell r="J80">
            <v>70677.00462805999</v>
          </cell>
          <cell r="K80">
            <v>0.3482935330380873</v>
          </cell>
        </row>
        <row r="81">
          <cell r="H81" t="str">
            <v>36</v>
          </cell>
          <cell r="I81" t="str">
            <v>3</v>
          </cell>
          <cell r="J81">
            <v>25433.84633202485</v>
          </cell>
          <cell r="K81">
            <v>0.12533700663103337</v>
          </cell>
        </row>
        <row r="82">
          <cell r="H82" t="str">
            <v>36</v>
          </cell>
          <cell r="I82" t="str">
            <v>4</v>
          </cell>
          <cell r="J82">
            <v>461832.07080401527</v>
          </cell>
          <cell r="K82">
            <v>2.2758905029595025</v>
          </cell>
        </row>
        <row r="83">
          <cell r="H83" t="str">
            <v>37</v>
          </cell>
          <cell r="I83" t="str">
            <v>1</v>
          </cell>
          <cell r="J83">
            <v>49415.79073791901</v>
          </cell>
          <cell r="K83">
            <v>0.24351909697581406</v>
          </cell>
        </row>
        <row r="84">
          <cell r="H84" t="str">
            <v>37</v>
          </cell>
          <cell r="I84" t="str">
            <v>2</v>
          </cell>
          <cell r="J84">
            <v>72397.32953230487</v>
          </cell>
          <cell r="K84">
            <v>0.35677122733237787</v>
          </cell>
        </row>
        <row r="85">
          <cell r="H85" t="str">
            <v>37</v>
          </cell>
          <cell r="I85" t="str">
            <v>3</v>
          </cell>
          <cell r="J85">
            <v>20346.297337279844</v>
          </cell>
          <cell r="K85">
            <v>0.10026576283385909</v>
          </cell>
        </row>
        <row r="86">
          <cell r="H86" t="str">
            <v>37</v>
          </cell>
          <cell r="I86" t="str">
            <v>4</v>
          </cell>
          <cell r="J86">
            <v>467901.11569341103</v>
          </cell>
          <cell r="K86">
            <v>2.3057985203948537</v>
          </cell>
        </row>
        <row r="87">
          <cell r="H87" t="str">
            <v>38</v>
          </cell>
          <cell r="I87" t="str">
            <v>1</v>
          </cell>
          <cell r="J87">
            <v>62856.983011905024</v>
          </cell>
          <cell r="K87">
            <v>0.3097567703179042</v>
          </cell>
        </row>
        <row r="88">
          <cell r="H88" t="str">
            <v>38</v>
          </cell>
          <cell r="I88" t="str">
            <v>2</v>
          </cell>
          <cell r="J88">
            <v>60888.55946092566</v>
          </cell>
          <cell r="K88">
            <v>0.3000564555310239</v>
          </cell>
        </row>
        <row r="89">
          <cell r="H89" t="str">
            <v>38</v>
          </cell>
          <cell r="I89" t="str">
            <v>3</v>
          </cell>
          <cell r="J89">
            <v>22188.67498401269</v>
          </cell>
          <cell r="K89">
            <v>0.10934492830143776</v>
          </cell>
        </row>
        <row r="90">
          <cell r="H90" t="str">
            <v>38</v>
          </cell>
          <cell r="I90" t="str">
            <v>4</v>
          </cell>
          <cell r="J90">
            <v>423270.73164352187</v>
          </cell>
          <cell r="K90">
            <v>2.0858617216668107</v>
          </cell>
        </row>
        <row r="91">
          <cell r="H91" t="str">
            <v>39</v>
          </cell>
          <cell r="I91" t="str">
            <v>1</v>
          </cell>
          <cell r="J91">
            <v>41248.569720939086</v>
          </cell>
          <cell r="K91">
            <v>0.20327134909690203</v>
          </cell>
        </row>
        <row r="92">
          <cell r="H92" t="str">
            <v>39</v>
          </cell>
          <cell r="I92" t="str">
            <v>2</v>
          </cell>
          <cell r="J92">
            <v>58358.47684456245</v>
          </cell>
          <cell r="K92">
            <v>0.2875883066901273</v>
          </cell>
        </row>
        <row r="93">
          <cell r="H93" t="str">
            <v>39</v>
          </cell>
          <cell r="I93" t="str">
            <v>3</v>
          </cell>
          <cell r="J93">
            <v>23171.22800888884</v>
          </cell>
          <cell r="K93">
            <v>0.11418691143629614</v>
          </cell>
        </row>
        <row r="94">
          <cell r="H94" t="str">
            <v>39</v>
          </cell>
          <cell r="I94" t="str">
            <v>4</v>
          </cell>
          <cell r="J94">
            <v>467362.6738040879</v>
          </cell>
          <cell r="K94">
            <v>2.303145099682488</v>
          </cell>
        </row>
        <row r="95">
          <cell r="H95" t="str">
            <v>40</v>
          </cell>
          <cell r="I95" t="str">
            <v>1</v>
          </cell>
          <cell r="J95">
            <v>45713.32477163314</v>
          </cell>
          <cell r="K95">
            <v>0.22527348853305035</v>
          </cell>
        </row>
        <row r="96">
          <cell r="H96" t="str">
            <v>40</v>
          </cell>
          <cell r="I96" t="str">
            <v>2</v>
          </cell>
          <cell r="J96">
            <v>72963.08377219051</v>
          </cell>
          <cell r="K96">
            <v>0.3595592422472434</v>
          </cell>
        </row>
        <row r="97">
          <cell r="H97" t="str">
            <v>40</v>
          </cell>
          <cell r="I97" t="str">
            <v>3</v>
          </cell>
          <cell r="J97">
            <v>19003.16843323403</v>
          </cell>
          <cell r="K97">
            <v>0.09364687577465901</v>
          </cell>
        </row>
        <row r="98">
          <cell r="H98" t="str">
            <v>40</v>
          </cell>
          <cell r="I98" t="str">
            <v>4</v>
          </cell>
          <cell r="J98">
            <v>472370.3757460243</v>
          </cell>
          <cell r="K98">
            <v>2.3278228603054427</v>
          </cell>
        </row>
        <row r="99">
          <cell r="H99" t="str">
            <v>41</v>
          </cell>
          <cell r="I99" t="str">
            <v>1</v>
          </cell>
          <cell r="J99">
            <v>42152.467886497834</v>
          </cell>
          <cell r="K99">
            <v>0.20772572414074922</v>
          </cell>
        </row>
        <row r="100">
          <cell r="H100" t="str">
            <v>41</v>
          </cell>
          <cell r="I100" t="str">
            <v>2</v>
          </cell>
          <cell r="J100">
            <v>64126.7307912505</v>
          </cell>
          <cell r="K100">
            <v>0.31601403804540384</v>
          </cell>
        </row>
        <row r="101">
          <cell r="H101" t="str">
            <v>41</v>
          </cell>
          <cell r="I101" t="str">
            <v>3</v>
          </cell>
          <cell r="J101">
            <v>28630.972330798522</v>
          </cell>
          <cell r="K101">
            <v>0.14109231934612135</v>
          </cell>
        </row>
        <row r="102">
          <cell r="H102" t="str">
            <v>41</v>
          </cell>
          <cell r="I102" t="str">
            <v>4</v>
          </cell>
          <cell r="J102">
            <v>500078.93014585896</v>
          </cell>
          <cell r="K102">
            <v>2.464369539923285</v>
          </cell>
        </row>
        <row r="103">
          <cell r="H103" t="str">
            <v>42</v>
          </cell>
          <cell r="I103" t="str">
            <v>1</v>
          </cell>
          <cell r="J103">
            <v>57369.1251081632</v>
          </cell>
          <cell r="K103">
            <v>0.28271281976900986</v>
          </cell>
        </row>
        <row r="104">
          <cell r="H104" t="str">
            <v>42</v>
          </cell>
          <cell r="I104" t="str">
            <v>2</v>
          </cell>
          <cell r="J104">
            <v>61233.81343031472</v>
          </cell>
          <cell r="K104">
            <v>0.3017578536792159</v>
          </cell>
        </row>
        <row r="105">
          <cell r="H105" t="str">
            <v>42</v>
          </cell>
          <cell r="I105" t="str">
            <v>3</v>
          </cell>
          <cell r="J105">
            <v>28824.976961591958</v>
          </cell>
          <cell r="K105">
            <v>0.1420483666296811</v>
          </cell>
        </row>
        <row r="106">
          <cell r="H106" t="str">
            <v>42</v>
          </cell>
          <cell r="I106" t="str">
            <v>4</v>
          </cell>
          <cell r="J106">
            <v>415550.22022735875</v>
          </cell>
          <cell r="K106">
            <v>2.047815341346262</v>
          </cell>
        </row>
        <row r="107">
          <cell r="H107" t="str">
            <v>43</v>
          </cell>
          <cell r="I107" t="str">
            <v>1</v>
          </cell>
          <cell r="J107">
            <v>52098.86160222644</v>
          </cell>
          <cell r="K107">
            <v>0.256741165959057</v>
          </cell>
        </row>
        <row r="108">
          <cell r="H108" t="str">
            <v>43</v>
          </cell>
          <cell r="I108" t="str">
            <v>2</v>
          </cell>
          <cell r="J108">
            <v>77700.84710110398</v>
          </cell>
          <cell r="K108">
            <v>0.38290675587221146</v>
          </cell>
        </row>
        <row r="109">
          <cell r="H109" t="str">
            <v>43</v>
          </cell>
          <cell r="I109" t="str">
            <v>3</v>
          </cell>
          <cell r="J109">
            <v>17303.862604488833</v>
          </cell>
          <cell r="K109">
            <v>0.08527276266784942</v>
          </cell>
        </row>
        <row r="110">
          <cell r="H110" t="str">
            <v>43</v>
          </cell>
          <cell r="I110" t="str">
            <v>4</v>
          </cell>
          <cell r="J110">
            <v>418064.00790223543</v>
          </cell>
          <cell r="K110">
            <v>2.060203189348564</v>
          </cell>
        </row>
        <row r="111">
          <cell r="H111" t="str">
            <v>44</v>
          </cell>
          <cell r="I111" t="str">
            <v>1</v>
          </cell>
          <cell r="J111">
            <v>49179.970909133015</v>
          </cell>
          <cell r="K111">
            <v>0.24235698602104816</v>
          </cell>
        </row>
        <row r="112">
          <cell r="H112" t="str">
            <v>44</v>
          </cell>
          <cell r="I112" t="str">
            <v>2</v>
          </cell>
          <cell r="J112">
            <v>84456.39307954106</v>
          </cell>
          <cell r="K112">
            <v>0.4161978240041077</v>
          </cell>
        </row>
        <row r="113">
          <cell r="H113" t="str">
            <v>44</v>
          </cell>
          <cell r="I113" t="str">
            <v>3</v>
          </cell>
          <cell r="J113">
            <v>24243.720261576967</v>
          </cell>
          <cell r="K113">
            <v>0.11947211159171446</v>
          </cell>
        </row>
        <row r="114">
          <cell r="H114" t="str">
            <v>44</v>
          </cell>
          <cell r="I114" t="str">
            <v>4</v>
          </cell>
          <cell r="J114">
            <v>447199.30426700733</v>
          </cell>
          <cell r="K114">
            <v>2.2037807979413504</v>
          </cell>
        </row>
        <row r="115">
          <cell r="H115" t="str">
            <v>45</v>
          </cell>
          <cell r="I115" t="str">
            <v>1</v>
          </cell>
          <cell r="J115">
            <v>59760.07605602099</v>
          </cell>
          <cell r="K115">
            <v>0.2944953331527128</v>
          </cell>
        </row>
        <row r="116">
          <cell r="H116" t="str">
            <v>45</v>
          </cell>
          <cell r="I116" t="str">
            <v>2</v>
          </cell>
          <cell r="J116">
            <v>71229.72762634193</v>
          </cell>
          <cell r="K116">
            <v>0.3510173305005874</v>
          </cell>
        </row>
        <row r="117">
          <cell r="H117" t="str">
            <v>45</v>
          </cell>
          <cell r="I117" t="str">
            <v>3</v>
          </cell>
          <cell r="J117">
            <v>22479.487207756643</v>
          </cell>
          <cell r="K117">
            <v>0.11077803964212736</v>
          </cell>
        </row>
        <row r="118">
          <cell r="H118" t="str">
            <v>45</v>
          </cell>
          <cell r="I118" t="str">
            <v>4</v>
          </cell>
          <cell r="J118">
            <v>435367.211787731</v>
          </cell>
          <cell r="K118">
            <v>2.1454727058748055</v>
          </cell>
        </row>
        <row r="119">
          <cell r="H119" t="str">
            <v>46</v>
          </cell>
          <cell r="I119" t="str">
            <v>1</v>
          </cell>
          <cell r="J119">
            <v>65191.35398850433</v>
          </cell>
          <cell r="K119">
            <v>0.32126045980135115</v>
          </cell>
        </row>
        <row r="120">
          <cell r="H120" t="str">
            <v>46</v>
          </cell>
          <cell r="I120" t="str">
            <v>2</v>
          </cell>
          <cell r="J120">
            <v>63127.341273358186</v>
          </cell>
          <cell r="K120">
            <v>0.3110890853270518</v>
          </cell>
        </row>
        <row r="121">
          <cell r="H121" t="str">
            <v>46</v>
          </cell>
          <cell r="I121" t="str">
            <v>3</v>
          </cell>
          <cell r="J121">
            <v>35956.612601412075</v>
          </cell>
          <cell r="K121">
            <v>0.17719279000196328</v>
          </cell>
        </row>
        <row r="122">
          <cell r="H122" t="str">
            <v>46</v>
          </cell>
          <cell r="I122" t="str">
            <v>4</v>
          </cell>
          <cell r="J122">
            <v>400021.500088896</v>
          </cell>
          <cell r="K122">
            <v>1.9712904117875243</v>
          </cell>
        </row>
        <row r="123">
          <cell r="H123" t="str">
            <v>47</v>
          </cell>
          <cell r="I123" t="str">
            <v>1</v>
          </cell>
          <cell r="J123">
            <v>59358.87869890058</v>
          </cell>
          <cell r="K123">
            <v>0.2925182481631555</v>
          </cell>
        </row>
        <row r="124">
          <cell r="H124" t="str">
            <v>47</v>
          </cell>
          <cell r="I124" t="str">
            <v>2</v>
          </cell>
          <cell r="J124">
            <v>83844.20836863124</v>
          </cell>
          <cell r="K124">
            <v>0.41318100153183746</v>
          </cell>
        </row>
        <row r="125">
          <cell r="H125" t="str">
            <v>47</v>
          </cell>
          <cell r="I125" t="str">
            <v>3</v>
          </cell>
          <cell r="J125">
            <v>28686.36462451447</v>
          </cell>
          <cell r="K125">
            <v>0.14136529041758852</v>
          </cell>
        </row>
        <row r="126">
          <cell r="H126" t="str">
            <v>47</v>
          </cell>
          <cell r="I126" t="str">
            <v>4</v>
          </cell>
          <cell r="J126">
            <v>433189.6699039689</v>
          </cell>
          <cell r="K126">
            <v>2.134741864068123</v>
          </cell>
        </row>
        <row r="127">
          <cell r="H127" t="str">
            <v>48</v>
          </cell>
          <cell r="I127" t="str">
            <v>1</v>
          </cell>
          <cell r="J127">
            <v>53468.28323185221</v>
          </cell>
          <cell r="K127">
            <v>0.26348962254845487</v>
          </cell>
        </row>
        <row r="128">
          <cell r="H128" t="str">
            <v>48</v>
          </cell>
          <cell r="I128" t="str">
            <v>2</v>
          </cell>
          <cell r="J128">
            <v>62816.68553844466</v>
          </cell>
          <cell r="K128">
            <v>0.3095581859342298</v>
          </cell>
        </row>
        <row r="129">
          <cell r="H129" t="str">
            <v>48</v>
          </cell>
          <cell r="I129" t="str">
            <v>3</v>
          </cell>
          <cell r="J129">
            <v>27130.438211728335</v>
          </cell>
          <cell r="K129">
            <v>0.13369774550240107</v>
          </cell>
        </row>
        <row r="130">
          <cell r="H130" t="str">
            <v>48</v>
          </cell>
          <cell r="I130" t="str">
            <v>4</v>
          </cell>
          <cell r="J130">
            <v>394081.05413385597</v>
          </cell>
          <cell r="K130">
            <v>1.942016124904669</v>
          </cell>
        </row>
        <row r="131">
          <cell r="H131" t="str">
            <v>49</v>
          </cell>
          <cell r="I131" t="str">
            <v>1</v>
          </cell>
          <cell r="J131">
            <v>63206.51473296156</v>
          </cell>
          <cell r="K131">
            <v>0.31147924906012486</v>
          </cell>
        </row>
        <row r="132">
          <cell r="H132" t="str">
            <v>49</v>
          </cell>
          <cell r="I132" t="str">
            <v>2</v>
          </cell>
          <cell r="J132">
            <v>76824.5726323581</v>
          </cell>
          <cell r="K132">
            <v>0.37858850933309024</v>
          </cell>
        </row>
        <row r="133">
          <cell r="H133" t="str">
            <v>49</v>
          </cell>
          <cell r="I133" t="str">
            <v>3</v>
          </cell>
          <cell r="J133">
            <v>28133.283974642098</v>
          </cell>
          <cell r="K133">
            <v>0.1386397304619453</v>
          </cell>
        </row>
        <row r="134">
          <cell r="H134" t="str">
            <v>49</v>
          </cell>
          <cell r="I134" t="str">
            <v>4</v>
          </cell>
          <cell r="J134">
            <v>403199.808682354</v>
          </cell>
          <cell r="K134">
            <v>1.9869529930602639</v>
          </cell>
        </row>
        <row r="135">
          <cell r="H135" t="str">
            <v>50</v>
          </cell>
          <cell r="I135" t="str">
            <v>1</v>
          </cell>
          <cell r="J135">
            <v>52537.53137916754</v>
          </cell>
          <cell r="K135">
            <v>0.2589029135777045</v>
          </cell>
        </row>
        <row r="136">
          <cell r="H136" t="str">
            <v>50</v>
          </cell>
          <cell r="I136" t="str">
            <v>2</v>
          </cell>
          <cell r="J136">
            <v>68627.35458329838</v>
          </cell>
          <cell r="K136">
            <v>0.3381929372454598</v>
          </cell>
        </row>
        <row r="137">
          <cell r="H137" t="str">
            <v>50</v>
          </cell>
          <cell r="I137" t="str">
            <v>3</v>
          </cell>
          <cell r="J137">
            <v>32576.5377039538</v>
          </cell>
          <cell r="K137">
            <v>0.16053591222163782</v>
          </cell>
        </row>
        <row r="138">
          <cell r="H138" t="str">
            <v>50</v>
          </cell>
          <cell r="I138" t="str">
            <v>4</v>
          </cell>
          <cell r="J138">
            <v>405912.25196506735</v>
          </cell>
          <cell r="K138">
            <v>2.0003198081803064</v>
          </cell>
        </row>
        <row r="139">
          <cell r="H139" t="str">
            <v>51</v>
          </cell>
          <cell r="I139" t="str">
            <v>1</v>
          </cell>
          <cell r="J139">
            <v>48074.066104573976</v>
          </cell>
          <cell r="K139">
            <v>0.23690713010807218</v>
          </cell>
        </row>
        <row r="140">
          <cell r="H140" t="str">
            <v>51</v>
          </cell>
          <cell r="I140" t="str">
            <v>2</v>
          </cell>
          <cell r="J140">
            <v>60043.1331922558</v>
          </cell>
          <cell r="K140">
            <v>0.295890227723439</v>
          </cell>
        </row>
        <row r="141">
          <cell r="H141" t="str">
            <v>51</v>
          </cell>
          <cell r="I141" t="str">
            <v>3</v>
          </cell>
          <cell r="J141">
            <v>23163.078953454475</v>
          </cell>
          <cell r="K141">
            <v>0.11414675320770262</v>
          </cell>
        </row>
        <row r="142">
          <cell r="H142" t="str">
            <v>51</v>
          </cell>
          <cell r="I142" t="str">
            <v>4</v>
          </cell>
          <cell r="J142">
            <v>387575.36721627286</v>
          </cell>
          <cell r="K142">
            <v>1.9099563525177519</v>
          </cell>
        </row>
        <row r="143">
          <cell r="H143" t="str">
            <v>52</v>
          </cell>
          <cell r="I143" t="str">
            <v>1</v>
          </cell>
          <cell r="J143">
            <v>62616.04466407643</v>
          </cell>
          <cell r="K143">
            <v>0.3085694355001484</v>
          </cell>
        </row>
        <row r="144">
          <cell r="H144" t="str">
            <v>52</v>
          </cell>
          <cell r="I144" t="str">
            <v>2</v>
          </cell>
          <cell r="J144">
            <v>70887.20082276649</v>
          </cell>
          <cell r="K144">
            <v>0.3493293717195758</v>
          </cell>
        </row>
        <row r="145">
          <cell r="H145" t="str">
            <v>52</v>
          </cell>
          <cell r="I145" t="str">
            <v>3</v>
          </cell>
          <cell r="J145">
            <v>31069.148399407462</v>
          </cell>
          <cell r="K145">
            <v>0.15310755629021186</v>
          </cell>
        </row>
        <row r="146">
          <cell r="H146" t="str">
            <v>52</v>
          </cell>
          <cell r="I146" t="str">
            <v>4</v>
          </cell>
          <cell r="J146">
            <v>363362.76349643467</v>
          </cell>
          <cell r="K146">
            <v>1.7906375820348628</v>
          </cell>
        </row>
        <row r="147">
          <cell r="H147" t="str">
            <v>53</v>
          </cell>
          <cell r="I147" t="str">
            <v>1</v>
          </cell>
          <cell r="J147">
            <v>44091.72188464459</v>
          </cell>
          <cell r="K147">
            <v>0.21728229250449413</v>
          </cell>
        </row>
        <row r="148">
          <cell r="H148" t="str">
            <v>53</v>
          </cell>
          <cell r="I148" t="str">
            <v>2</v>
          </cell>
          <cell r="J148">
            <v>49721.226825854945</v>
          </cell>
          <cell r="K148">
            <v>0.2450242741511114</v>
          </cell>
        </row>
        <row r="149">
          <cell r="H149" t="str">
            <v>53</v>
          </cell>
          <cell r="I149" t="str">
            <v>3</v>
          </cell>
          <cell r="J149">
            <v>23440.85526097949</v>
          </cell>
          <cell r="K149">
            <v>0.11551562405970463</v>
          </cell>
        </row>
        <row r="150">
          <cell r="H150" t="str">
            <v>53</v>
          </cell>
          <cell r="I150" t="str">
            <v>4</v>
          </cell>
          <cell r="J150">
            <v>365002.9913906828</v>
          </cell>
          <cell r="K150">
            <v>1.7987205613756214</v>
          </cell>
        </row>
        <row r="151">
          <cell r="H151" t="str">
            <v>54</v>
          </cell>
          <cell r="I151" t="str">
            <v>1</v>
          </cell>
          <cell r="J151">
            <v>45049.06203801384</v>
          </cell>
          <cell r="K151">
            <v>0.2220000275880749</v>
          </cell>
        </row>
        <row r="152">
          <cell r="H152" t="str">
            <v>54</v>
          </cell>
          <cell r="I152" t="str">
            <v>2</v>
          </cell>
          <cell r="J152">
            <v>49532.0942053895</v>
          </cell>
          <cell r="K152">
            <v>0.24409223594517263</v>
          </cell>
        </row>
        <row r="153">
          <cell r="H153" t="str">
            <v>54</v>
          </cell>
          <cell r="I153" t="str">
            <v>3</v>
          </cell>
          <cell r="J153">
            <v>18793.21009157622</v>
          </cell>
          <cell r="K153">
            <v>0.09261220922375393</v>
          </cell>
        </row>
        <row r="154">
          <cell r="H154" t="str">
            <v>54</v>
          </cell>
          <cell r="I154" t="str">
            <v>4</v>
          </cell>
          <cell r="J154">
            <v>393910.5713985142</v>
          </cell>
          <cell r="K154">
            <v>1.9411759926080803</v>
          </cell>
        </row>
        <row r="155">
          <cell r="H155" t="str">
            <v>55</v>
          </cell>
          <cell r="I155" t="str">
            <v>1</v>
          </cell>
          <cell r="J155">
            <v>38570.89739596898</v>
          </cell>
          <cell r="K155">
            <v>0.1900758839057827</v>
          </cell>
        </row>
        <row r="156">
          <cell r="H156" t="str">
            <v>55</v>
          </cell>
          <cell r="I156" t="str">
            <v>2</v>
          </cell>
          <cell r="J156">
            <v>56345.36601573265</v>
          </cell>
          <cell r="K156">
            <v>0.2776677747340801</v>
          </cell>
        </row>
        <row r="157">
          <cell r="H157" t="str">
            <v>55</v>
          </cell>
          <cell r="I157" t="str">
            <v>3</v>
          </cell>
          <cell r="J157">
            <v>20236.29498741523</v>
          </cell>
          <cell r="K157">
            <v>0.09972367552726676</v>
          </cell>
        </row>
        <row r="158">
          <cell r="H158" t="str">
            <v>55</v>
          </cell>
          <cell r="I158" t="str">
            <v>4</v>
          </cell>
          <cell r="J158">
            <v>300943.3042890827</v>
          </cell>
          <cell r="K158">
            <v>1.4830369120281983</v>
          </cell>
        </row>
        <row r="159">
          <cell r="H159" t="str">
            <v>56</v>
          </cell>
          <cell r="I159" t="str">
            <v>1</v>
          </cell>
          <cell r="J159">
            <v>50581.0664355623</v>
          </cell>
          <cell r="K159">
            <v>0.24926153034337747</v>
          </cell>
        </row>
        <row r="160">
          <cell r="H160" t="str">
            <v>56</v>
          </cell>
          <cell r="I160" t="str">
            <v>2</v>
          </cell>
          <cell r="J160">
            <v>51629.26806995085</v>
          </cell>
          <cell r="K160">
            <v>0.25442702727549477</v>
          </cell>
        </row>
        <row r="161">
          <cell r="H161" t="str">
            <v>56</v>
          </cell>
          <cell r="I161" t="str">
            <v>3</v>
          </cell>
          <cell r="J161">
            <v>11144.626484204831</v>
          </cell>
          <cell r="K161">
            <v>0.05492028635056889</v>
          </cell>
        </row>
        <row r="162">
          <cell r="H162" t="str">
            <v>56</v>
          </cell>
          <cell r="I162" t="str">
            <v>4</v>
          </cell>
          <cell r="J162">
            <v>283481.72939077666</v>
          </cell>
          <cell r="K162">
            <v>1.3969869493034675</v>
          </cell>
        </row>
        <row r="163">
          <cell r="H163" t="str">
            <v>57</v>
          </cell>
          <cell r="I163" t="str">
            <v>1</v>
          </cell>
          <cell r="J163">
            <v>50343.73527021218</v>
          </cell>
          <cell r="K163">
            <v>0.24809197158073823</v>
          </cell>
        </row>
        <row r="164">
          <cell r="H164" t="str">
            <v>57</v>
          </cell>
          <cell r="I164" t="str">
            <v>2</v>
          </cell>
          <cell r="J164">
            <v>46861.157985770275</v>
          </cell>
          <cell r="K164">
            <v>0.23092996601952784</v>
          </cell>
        </row>
        <row r="165">
          <cell r="H165" t="str">
            <v>57</v>
          </cell>
          <cell r="I165" t="str">
            <v>3</v>
          </cell>
          <cell r="J165">
            <v>12545.427085463507</v>
          </cell>
          <cell r="K165">
            <v>0.061823377293115156</v>
          </cell>
        </row>
        <row r="166">
          <cell r="H166" t="str">
            <v>57</v>
          </cell>
          <cell r="I166" t="str">
            <v>4</v>
          </cell>
          <cell r="J166">
            <v>235116.34597130914</v>
          </cell>
          <cell r="K166">
            <v>1.1586442187851431</v>
          </cell>
        </row>
        <row r="167">
          <cell r="H167" t="str">
            <v>58</v>
          </cell>
          <cell r="I167" t="str">
            <v>1</v>
          </cell>
          <cell r="J167">
            <v>34623.33232596637</v>
          </cell>
          <cell r="K167">
            <v>0.17062243660188986</v>
          </cell>
        </row>
        <row r="168">
          <cell r="H168" t="str">
            <v>58</v>
          </cell>
          <cell r="I168" t="str">
            <v>2</v>
          </cell>
          <cell r="J168">
            <v>48152.427888178136</v>
          </cell>
          <cell r="K168">
            <v>0.23729329393335435</v>
          </cell>
        </row>
        <row r="169">
          <cell r="H169" t="str">
            <v>58</v>
          </cell>
          <cell r="I169" t="str">
            <v>3</v>
          </cell>
          <cell r="J169">
            <v>9604.30266693727</v>
          </cell>
          <cell r="K169">
            <v>0.04732963041994336</v>
          </cell>
        </row>
        <row r="170">
          <cell r="H170" t="str">
            <v>58</v>
          </cell>
          <cell r="I170" t="str">
            <v>4</v>
          </cell>
          <cell r="J170">
            <v>195530.24265875935</v>
          </cell>
          <cell r="K170">
            <v>0.9635654395627313</v>
          </cell>
        </row>
        <row r="171">
          <cell r="H171" t="str">
            <v>59</v>
          </cell>
          <cell r="I171" t="str">
            <v>1</v>
          </cell>
          <cell r="J171">
            <v>35362.13133567781</v>
          </cell>
          <cell r="K171">
            <v>0.1742632094197475</v>
          </cell>
        </row>
        <row r="172">
          <cell r="H172" t="str">
            <v>59</v>
          </cell>
          <cell r="I172" t="str">
            <v>2</v>
          </cell>
          <cell r="J172">
            <v>34766.94846403551</v>
          </cell>
          <cell r="K172">
            <v>0.17133017135087394</v>
          </cell>
        </row>
        <row r="173">
          <cell r="H173" t="str">
            <v>59</v>
          </cell>
          <cell r="I173" t="str">
            <v>3</v>
          </cell>
          <cell r="J173">
            <v>12550.70982528934</v>
          </cell>
          <cell r="K173">
            <v>0.06184941042974485</v>
          </cell>
        </row>
        <row r="174">
          <cell r="H174" t="str">
            <v>59</v>
          </cell>
          <cell r="I174" t="str">
            <v>4</v>
          </cell>
          <cell r="J174">
            <v>174006.2521789887</v>
          </cell>
          <cell r="K174">
            <v>0.8574960506755123</v>
          </cell>
        </row>
        <row r="175">
          <cell r="H175" t="str">
            <v>60</v>
          </cell>
          <cell r="I175" t="str">
            <v>1</v>
          </cell>
          <cell r="J175">
            <v>14092.75756739789</v>
          </cell>
          <cell r="K175">
            <v>0.0694485617950131</v>
          </cell>
        </row>
        <row r="176">
          <cell r="H176" t="str">
            <v>60</v>
          </cell>
          <cell r="I176" t="str">
            <v>2</v>
          </cell>
          <cell r="J176">
            <v>22306.58831929983</v>
          </cell>
          <cell r="K176">
            <v>0.10992600063685416</v>
          </cell>
        </row>
        <row r="177">
          <cell r="H177" t="str">
            <v>60</v>
          </cell>
          <cell r="I177" t="str">
            <v>3</v>
          </cell>
          <cell r="J177">
            <v>4220.965686992513</v>
          </cell>
          <cell r="K177">
            <v>0.020800754922931333</v>
          </cell>
        </row>
        <row r="178">
          <cell r="H178" t="str">
            <v>60</v>
          </cell>
          <cell r="I178" t="str">
            <v>4</v>
          </cell>
          <cell r="J178">
            <v>102623.04513082793</v>
          </cell>
          <cell r="K178">
            <v>0.5057223795468063</v>
          </cell>
        </row>
        <row r="179">
          <cell r="H179" t="str">
            <v>61</v>
          </cell>
          <cell r="I179" t="str">
            <v>1</v>
          </cell>
          <cell r="J179">
            <v>8764.891210869004</v>
          </cell>
          <cell r="K179">
            <v>0.04319304337518638</v>
          </cell>
        </row>
        <row r="180">
          <cell r="H180" t="str">
            <v>61</v>
          </cell>
          <cell r="I180" t="str">
            <v>2</v>
          </cell>
          <cell r="J180">
            <v>8246.14256786537</v>
          </cell>
          <cell r="K180">
            <v>0.04063667021560971</v>
          </cell>
        </row>
        <row r="181">
          <cell r="H181" t="str">
            <v>61</v>
          </cell>
          <cell r="I181" t="str">
            <v>3</v>
          </cell>
          <cell r="J181">
            <v>2253.5411057344822</v>
          </cell>
          <cell r="K181">
            <v>0.011105363020028217</v>
          </cell>
        </row>
        <row r="182">
          <cell r="H182" t="str">
            <v>61</v>
          </cell>
          <cell r="I182" t="str">
            <v>4</v>
          </cell>
          <cell r="J182">
            <v>39463.03199739318</v>
          </cell>
          <cell r="K182">
            <v>0.19447228856258383</v>
          </cell>
        </row>
        <row r="183">
          <cell r="H183" t="str">
            <v>62</v>
          </cell>
          <cell r="I183" t="str">
            <v>1</v>
          </cell>
          <cell r="J183">
            <v>2809.4778123417846</v>
          </cell>
          <cell r="K183">
            <v>0.013844997512304674</v>
          </cell>
        </row>
        <row r="184">
          <cell r="H184" t="str">
            <v>62</v>
          </cell>
          <cell r="I184" t="str">
            <v>2</v>
          </cell>
          <cell r="J184">
            <v>5242.966922893247</v>
          </cell>
          <cell r="K184">
            <v>0.02583713730917408</v>
          </cell>
        </row>
        <row r="185">
          <cell r="H185" t="str">
            <v>62</v>
          </cell>
          <cell r="I185" t="str">
            <v>4</v>
          </cell>
          <cell r="J185">
            <v>31878.194237835352</v>
          </cell>
          <cell r="K185">
            <v>0.1570945027509273</v>
          </cell>
        </row>
        <row r="186">
          <cell r="H186" t="str">
            <v>63</v>
          </cell>
          <cell r="I186" t="str">
            <v>1</v>
          </cell>
          <cell r="J186">
            <v>6600.466114220377</v>
          </cell>
          <cell r="K186">
            <v>0.03252684058581746</v>
          </cell>
        </row>
        <row r="187">
          <cell r="H187" t="str">
            <v>63</v>
          </cell>
          <cell r="I187" t="str">
            <v>2</v>
          </cell>
          <cell r="J187">
            <v>10133.67815582106</v>
          </cell>
          <cell r="K187">
            <v>0.04993837226316939</v>
          </cell>
        </row>
        <row r="188">
          <cell r="H188" t="str">
            <v>63</v>
          </cell>
          <cell r="I188" t="str">
            <v>3</v>
          </cell>
          <cell r="J188">
            <v>1131.9394926188597</v>
          </cell>
          <cell r="K188">
            <v>0.0055781538442991625</v>
          </cell>
        </row>
        <row r="189">
          <cell r="H189" t="str">
            <v>63</v>
          </cell>
          <cell r="I189" t="str">
            <v>4</v>
          </cell>
          <cell r="J189">
            <v>20791.852645294573</v>
          </cell>
          <cell r="K189">
            <v>0.10246144208213771</v>
          </cell>
        </row>
        <row r="190">
          <cell r="H190" t="str">
            <v>64</v>
          </cell>
          <cell r="I190" t="str">
            <v>1</v>
          </cell>
          <cell r="J190">
            <v>2626.209582833401</v>
          </cell>
          <cell r="K190">
            <v>0.012941858797173446</v>
          </cell>
        </row>
        <row r="191">
          <cell r="H191" t="str">
            <v>64</v>
          </cell>
          <cell r="I191" t="str">
            <v>2</v>
          </cell>
          <cell r="J191">
            <v>5559.168634657931</v>
          </cell>
          <cell r="K191">
            <v>0.027395367060459957</v>
          </cell>
        </row>
        <row r="192">
          <cell r="H192" t="str">
            <v>64</v>
          </cell>
          <cell r="I192" t="str">
            <v>3</v>
          </cell>
          <cell r="J192">
            <v>1741.7880092682187</v>
          </cell>
          <cell r="K192">
            <v>0.00858346364201395</v>
          </cell>
        </row>
        <row r="193">
          <cell r="H193" t="str">
            <v>64</v>
          </cell>
          <cell r="I193" t="str">
            <v>4</v>
          </cell>
          <cell r="J193">
            <v>22100.48734466362</v>
          </cell>
          <cell r="K193">
            <v>0.1089103430407746</v>
          </cell>
        </row>
        <row r="194">
          <cell r="H194" t="str">
            <v>65</v>
          </cell>
          <cell r="I194" t="str">
            <v>2</v>
          </cell>
          <cell r="J194">
            <v>1792.563824403032</v>
          </cell>
          <cell r="K194">
            <v>0.00883368488638134</v>
          </cell>
        </row>
        <row r="195">
          <cell r="H195" t="str">
            <v>65</v>
          </cell>
          <cell r="I195" t="str">
            <v>3</v>
          </cell>
          <cell r="J195">
            <v>289.4071688480159</v>
          </cell>
          <cell r="K195">
            <v>0.0014261872847481558</v>
          </cell>
        </row>
        <row r="196">
          <cell r="H196" t="str">
            <v>65</v>
          </cell>
          <cell r="I196" t="str">
            <v>4</v>
          </cell>
          <cell r="J196">
            <v>7512.614008746803</v>
          </cell>
          <cell r="K196">
            <v>0.0370218699735192</v>
          </cell>
        </row>
        <row r="197">
          <cell r="H197" t="str">
            <v>66</v>
          </cell>
          <cell r="I197" t="str">
            <v>1</v>
          </cell>
          <cell r="J197">
            <v>1904.7106895876934</v>
          </cell>
          <cell r="K197">
            <v>0.009386340281157425</v>
          </cell>
        </row>
        <row r="198">
          <cell r="H198" t="str">
            <v>66</v>
          </cell>
          <cell r="I198" t="str">
            <v>2</v>
          </cell>
          <cell r="J198">
            <v>1876.667226054133</v>
          </cell>
          <cell r="K198">
            <v>0.009248143182339647</v>
          </cell>
        </row>
        <row r="199">
          <cell r="H199" t="str">
            <v>66</v>
          </cell>
          <cell r="I199" t="str">
            <v>4</v>
          </cell>
          <cell r="J199">
            <v>7440.822489211889</v>
          </cell>
          <cell r="K199">
            <v>0.03666808415431853</v>
          </cell>
        </row>
        <row r="200">
          <cell r="H200" t="str">
            <v>67</v>
          </cell>
          <cell r="I200" t="str">
            <v>1</v>
          </cell>
          <cell r="J200">
            <v>1127.3619088986973</v>
          </cell>
          <cell r="K200">
            <v>0.0055555956895632155</v>
          </cell>
        </row>
        <row r="201">
          <cell r="H201" t="str">
            <v>67</v>
          </cell>
          <cell r="I201" t="str">
            <v>4</v>
          </cell>
          <cell r="J201">
            <v>4357.9564343409875</v>
          </cell>
          <cell r="K201">
            <v>0.021475840003837343</v>
          </cell>
        </row>
        <row r="202">
          <cell r="H202" t="str">
            <v>68</v>
          </cell>
          <cell r="I202" t="str">
            <v>2</v>
          </cell>
          <cell r="J202">
            <v>222.64378396950485</v>
          </cell>
          <cell r="K202">
            <v>0.0010971799177935259</v>
          </cell>
        </row>
        <row r="203">
          <cell r="H203" t="str">
            <v>68</v>
          </cell>
          <cell r="I203" t="str">
            <v>4</v>
          </cell>
          <cell r="J203">
            <v>3535.695169643187</v>
          </cell>
          <cell r="K203">
            <v>0.017423768435877007</v>
          </cell>
        </row>
        <row r="204">
          <cell r="H204" t="str">
            <v>69</v>
          </cell>
          <cell r="I204" t="str">
            <v>2</v>
          </cell>
          <cell r="J204">
            <v>1332.038688534926</v>
          </cell>
          <cell r="K204">
            <v>0.006564234908012178</v>
          </cell>
        </row>
        <row r="205">
          <cell r="H205" t="str">
            <v>69</v>
          </cell>
          <cell r="I205" t="str">
            <v>4</v>
          </cell>
          <cell r="J205">
            <v>2233.695060050242</v>
          </cell>
          <cell r="K205">
            <v>0.011007562477905991</v>
          </cell>
        </row>
        <row r="206">
          <cell r="H206" t="str">
            <v>70</v>
          </cell>
          <cell r="I206" t="str">
            <v>1</v>
          </cell>
          <cell r="J206">
            <v>307.4822743836563</v>
          </cell>
          <cell r="K206">
            <v>0.0015152607026182885</v>
          </cell>
        </row>
        <row r="207">
          <cell r="H207" t="str">
            <v>70</v>
          </cell>
          <cell r="I207" t="str">
            <v>2</v>
          </cell>
          <cell r="J207">
            <v>1013.2555651273739</v>
          </cell>
          <cell r="K207">
            <v>0.004993284060436897</v>
          </cell>
        </row>
        <row r="208">
          <cell r="H208" t="str">
            <v>70</v>
          </cell>
          <cell r="I208" t="str">
            <v>4</v>
          </cell>
          <cell r="J208">
            <v>6226.801117658032</v>
          </cell>
          <cell r="K208">
            <v>0.030685433999470792</v>
          </cell>
        </row>
        <row r="209">
          <cell r="H209" t="str">
            <v>71</v>
          </cell>
          <cell r="I209" t="str">
            <v>2</v>
          </cell>
          <cell r="J209">
            <v>433.1057113520148</v>
          </cell>
          <cell r="K209">
            <v>0.002134328119585844</v>
          </cell>
        </row>
        <row r="210">
          <cell r="H210" t="str">
            <v>71</v>
          </cell>
          <cell r="I210" t="str">
            <v>4</v>
          </cell>
          <cell r="J210">
            <v>2438.742901854386</v>
          </cell>
          <cell r="K210">
            <v>0.012018030276302848</v>
          </cell>
        </row>
        <row r="211">
          <cell r="H211" t="str">
            <v>72</v>
          </cell>
          <cell r="I211" t="str">
            <v>4</v>
          </cell>
          <cell r="J211">
            <v>374.04736152835585</v>
          </cell>
          <cell r="K211">
            <v>0.001843290866044471</v>
          </cell>
        </row>
        <row r="212">
          <cell r="H212" t="str">
            <v>73</v>
          </cell>
          <cell r="I212" t="str">
            <v>1</v>
          </cell>
          <cell r="J212">
            <v>1882.7820900236447</v>
          </cell>
          <cell r="K212">
            <v>0.00927827699442176</v>
          </cell>
        </row>
        <row r="213">
          <cell r="H213" t="str">
            <v>73</v>
          </cell>
          <cell r="I213" t="str">
            <v>2</v>
          </cell>
          <cell r="J213">
            <v>329.2525075681886</v>
          </cell>
          <cell r="K213">
            <v>0.0016225435659881575</v>
          </cell>
        </row>
        <row r="214">
          <cell r="H214" t="str">
            <v>73</v>
          </cell>
          <cell r="I214" t="str">
            <v>4</v>
          </cell>
          <cell r="J214">
            <v>1628.0350735982277</v>
          </cell>
          <cell r="K214">
            <v>0.008022893594281256</v>
          </cell>
        </row>
        <row r="215">
          <cell r="H215" t="str">
            <v>74</v>
          </cell>
          <cell r="I215" t="str">
            <v>4</v>
          </cell>
          <cell r="J215">
            <v>737.2510110356455</v>
          </cell>
          <cell r="K215">
            <v>0.0036331443405223326</v>
          </cell>
        </row>
        <row r="216">
          <cell r="H216" t="str">
            <v>76</v>
          </cell>
          <cell r="I216" t="str">
            <v>2</v>
          </cell>
          <cell r="J216">
            <v>598.439213747838</v>
          </cell>
          <cell r="K216">
            <v>0.0029490851962622406</v>
          </cell>
        </row>
        <row r="217">
          <cell r="H217" t="str">
            <v>81</v>
          </cell>
          <cell r="I217" t="str">
            <v>4</v>
          </cell>
          <cell r="J217">
            <v>351.8145296729055</v>
          </cell>
          <cell r="K217">
            <v>0.0017337283343960624</v>
          </cell>
        </row>
        <row r="218">
          <cell r="H218" t="str">
            <v>82</v>
          </cell>
          <cell r="I218" t="str">
            <v>2</v>
          </cell>
          <cell r="J218">
            <v>564.943590990982</v>
          </cell>
          <cell r="K218">
            <v>0.0027840200686059303</v>
          </cell>
        </row>
        <row r="219">
          <cell r="H219" t="str">
            <v>83</v>
          </cell>
          <cell r="I219" t="str">
            <v>4</v>
          </cell>
          <cell r="J219">
            <v>341.5496717696223</v>
          </cell>
          <cell r="K219">
            <v>0.0016831435134336723</v>
          </cell>
        </row>
        <row r="220">
          <cell r="H220" t="str">
            <v>88</v>
          </cell>
          <cell r="I220" t="str">
            <v>1</v>
          </cell>
          <cell r="J220">
            <v>862.112195927257</v>
          </cell>
          <cell r="K220">
            <v>0.004248455408868819</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ee"/>
      <sheetName val="V2.3-5"/>
      <sheetName val="cnracl"/>
      <sheetName val="V2.3-1 à V2.3-4"/>
      <sheetName val="V2.3-6 &amp; 7"/>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pyramides 3FP évolution"/>
      <sheetName val="(pyramides FPH FPT 2004)"/>
      <sheetName val="données-Pyramides FPH FPT"/>
      <sheetName val="données pyramide tit FPE"/>
      <sheetName val="(données pyramid(tit+NT) FPE)"/>
      <sheetName val="retraites FPE civils mili PTT"/>
      <sheetName val="retraites FPE civils (mili)"/>
      <sheetName val="Cotisants COR"/>
      <sheetName val="graphiq retraite FPH-FPT"/>
      <sheetName val="(retrait FPH-FPT anciens chiff)"/>
      <sheetName val=" tableau retraite 3FP"/>
      <sheetName val=" tableau retraite FPE (2)"/>
      <sheetName val=" tableau retraite 3FP (3)"/>
      <sheetName val=" tableau retraite 3FP (4)"/>
      <sheetName val="tableau QP"/>
      <sheetName val="projections FP9"/>
    </sheetNames>
    <sheetDataSet>
      <sheetData sheetId="5">
        <row r="4">
          <cell r="A4" t="str">
            <v>Dates</v>
          </cell>
          <cell r="B4" t="str">
            <v>n.s.</v>
          </cell>
          <cell r="E4">
            <v>1995</v>
          </cell>
          <cell r="F4">
            <v>1996</v>
          </cell>
          <cell r="G4">
            <v>1997</v>
          </cell>
          <cell r="H4">
            <v>1998</v>
          </cell>
          <cell r="I4">
            <v>1999</v>
          </cell>
          <cell r="J4">
            <v>2000</v>
          </cell>
          <cell r="K4">
            <v>2001</v>
          </cell>
          <cell r="L4">
            <v>2002</v>
          </cell>
          <cell r="M4">
            <v>2003</v>
          </cell>
          <cell r="N4">
            <v>2004</v>
          </cell>
          <cell r="O4">
            <v>2005</v>
          </cell>
          <cell r="P4">
            <v>2006</v>
          </cell>
          <cell r="Q4">
            <v>2007</v>
          </cell>
          <cell r="R4">
            <v>2008</v>
          </cell>
          <cell r="S4">
            <v>2009</v>
          </cell>
          <cell r="T4">
            <v>2010</v>
          </cell>
          <cell r="U4">
            <v>2011</v>
          </cell>
          <cell r="V4">
            <v>2012</v>
          </cell>
          <cell r="W4">
            <v>2013</v>
          </cell>
          <cell r="X4">
            <v>2014</v>
          </cell>
          <cell r="Y4">
            <v>2015</v>
          </cell>
          <cell r="Z4">
            <v>2016</v>
          </cell>
          <cell r="AA4">
            <v>2017</v>
          </cell>
          <cell r="AB4">
            <v>2018</v>
          </cell>
          <cell r="AC4">
            <v>2019</v>
          </cell>
          <cell r="AD4">
            <v>2020</v>
          </cell>
          <cell r="AE4">
            <v>2021</v>
          </cell>
          <cell r="AF4">
            <v>2022</v>
          </cell>
          <cell r="AG4">
            <v>2023</v>
          </cell>
          <cell r="AH4">
            <v>2024</v>
          </cell>
          <cell r="AI4">
            <v>2025</v>
          </cell>
          <cell r="AJ4">
            <v>2026</v>
          </cell>
          <cell r="AK4">
            <v>2027</v>
          </cell>
          <cell r="AL4">
            <v>2028</v>
          </cell>
          <cell r="AM4">
            <v>2029</v>
          </cell>
          <cell r="AN4">
            <v>2030</v>
          </cell>
          <cell r="AO4">
            <v>2031</v>
          </cell>
          <cell r="AP4">
            <v>2032</v>
          </cell>
          <cell r="AQ4">
            <v>2033</v>
          </cell>
          <cell r="AR4">
            <v>2034</v>
          </cell>
          <cell r="AS4">
            <v>2035</v>
          </cell>
          <cell r="AT4">
            <v>2036</v>
          </cell>
          <cell r="AU4">
            <v>2037</v>
          </cell>
          <cell r="AV4">
            <v>2038</v>
          </cell>
          <cell r="AW4">
            <v>2039</v>
          </cell>
          <cell r="AX4">
            <v>2040</v>
          </cell>
          <cell r="AY4">
            <v>2041</v>
          </cell>
          <cell r="AZ4">
            <v>2042</v>
          </cell>
          <cell r="BA4">
            <v>2043</v>
          </cell>
          <cell r="BB4">
            <v>2044</v>
          </cell>
          <cell r="BC4">
            <v>2045</v>
          </cell>
          <cell r="BD4">
            <v>2046</v>
          </cell>
          <cell r="BE4">
            <v>2047</v>
          </cell>
          <cell r="BF4">
            <v>2048</v>
          </cell>
          <cell r="BG4">
            <v>2049</v>
          </cell>
          <cell r="BH4">
            <v>2050</v>
          </cell>
        </row>
        <row r="5">
          <cell r="A5" t="str">
            <v>Eff_Cotisants</v>
          </cell>
          <cell r="B5" t="str">
            <v>Effectif de cotisants en moyenne annuelle</v>
          </cell>
          <cell r="L5">
            <v>2476549.5</v>
          </cell>
          <cell r="M5">
            <v>2487781</v>
          </cell>
          <cell r="N5">
            <v>2487292.652929331</v>
          </cell>
          <cell r="O5">
            <v>2476136.05076694</v>
          </cell>
          <cell r="P5">
            <v>2450015.5464907223</v>
          </cell>
          <cell r="Q5">
            <v>2418656.4873335445</v>
          </cell>
          <cell r="R5">
            <v>2395793.3573253164</v>
          </cell>
          <cell r="S5">
            <v>2372415.9446840617</v>
          </cell>
          <cell r="T5">
            <v>2349167.4845989756</v>
          </cell>
          <cell r="U5">
            <v>2326084.9945639907</v>
          </cell>
          <cell r="V5">
            <v>2304874.850389417</v>
          </cell>
          <cell r="W5">
            <v>2285713.955056619</v>
          </cell>
          <cell r="X5">
            <v>2266783.8686903855</v>
          </cell>
          <cell r="Y5">
            <v>2246865.172370987</v>
          </cell>
          <cell r="Z5">
            <v>2225799.23971605</v>
          </cell>
          <cell r="AA5">
            <v>2204130.6219913615</v>
          </cell>
          <cell r="AB5">
            <v>2182619.22356929</v>
          </cell>
          <cell r="AC5">
            <v>2162001.4406728623</v>
          </cell>
          <cell r="AD5">
            <v>2142811.214715534</v>
          </cell>
          <cell r="AE5">
            <v>2125293.6207985543</v>
          </cell>
          <cell r="AF5">
            <v>2108787.0022084387</v>
          </cell>
          <cell r="AG5">
            <v>2092676.1821703888</v>
          </cell>
          <cell r="AH5">
            <v>2077325.0879317527</v>
          </cell>
          <cell r="AI5">
            <v>2064695.8968116222</v>
          </cell>
          <cell r="AJ5">
            <v>2054979.9237343199</v>
          </cell>
          <cell r="AK5">
            <v>2046394.4353036769</v>
          </cell>
          <cell r="AL5">
            <v>2037885.7029630113</v>
          </cell>
          <cell r="AM5">
            <v>2029166.2620157106</v>
          </cell>
          <cell r="AN5">
            <v>2020653.7096898817</v>
          </cell>
          <cell r="AO5">
            <v>2012755.4560294745</v>
          </cell>
          <cell r="AP5">
            <v>2005892.7426776227</v>
          </cell>
          <cell r="AQ5">
            <v>2000219.7463596682</v>
          </cell>
          <cell r="AR5">
            <v>1995862.785175208</v>
          </cell>
          <cell r="AS5">
            <v>1992610.9388565854</v>
          </cell>
          <cell r="AT5">
            <v>1989383.985915987</v>
          </cell>
          <cell r="AU5">
            <v>1985445.6348252522</v>
          </cell>
          <cell r="AV5">
            <v>1981127.197979338</v>
          </cell>
          <cell r="AW5">
            <v>1976806.5854586945</v>
          </cell>
          <cell r="AX5">
            <v>1972485.8568864488</v>
          </cell>
          <cell r="AY5">
            <v>1968190.3818676965</v>
          </cell>
          <cell r="AZ5">
            <v>1964039.4479811103</v>
          </cell>
          <cell r="BA5">
            <v>1960015.0798935732</v>
          </cell>
          <cell r="BB5">
            <v>1955835.3902492689</v>
          </cell>
          <cell r="BC5">
            <v>1951340.2626786672</v>
          </cell>
          <cell r="BD5">
            <v>1946678.4934465773</v>
          </cell>
          <cell r="BE5">
            <v>1942001.0827086584</v>
          </cell>
          <cell r="BF5">
            <v>1937410.0932521303</v>
          </cell>
          <cell r="BG5">
            <v>1933033.052200729</v>
          </cell>
          <cell r="BH5">
            <v>1928894.2180923722</v>
          </cell>
        </row>
        <row r="6">
          <cell r="A6" t="str">
            <v>Eff_DD</v>
          </cell>
          <cell r="B6" t="str">
            <v>Effectifs pensionnés de droit direct en moyenne annuelle</v>
          </cell>
          <cell r="K6">
            <v>1343405</v>
          </cell>
          <cell r="L6">
            <v>1381459.5</v>
          </cell>
          <cell r="M6">
            <v>1424941</v>
          </cell>
          <cell r="N6">
            <v>1472539.31093</v>
          </cell>
          <cell r="O6">
            <v>1519433.0267943982</v>
          </cell>
          <cell r="P6">
            <v>1570832.8071405678</v>
          </cell>
          <cell r="Q6">
            <v>1629130.0754313315</v>
          </cell>
          <cell r="R6">
            <v>1690635.078417269</v>
          </cell>
          <cell r="S6">
            <v>1751594.0142368807</v>
          </cell>
          <cell r="T6">
            <v>1810140.0971047876</v>
          </cell>
          <cell r="U6">
            <v>1866036.3395133363</v>
          </cell>
          <cell r="V6">
            <v>1919767.1705754753</v>
          </cell>
          <cell r="W6">
            <v>1971368.5059337625</v>
          </cell>
          <cell r="X6">
            <v>2020726.248903234</v>
          </cell>
          <cell r="Y6">
            <v>2068385.8097145355</v>
          </cell>
          <cell r="Z6">
            <v>2114184.398319425</v>
          </cell>
          <cell r="AA6">
            <v>2158425.270227993</v>
          </cell>
          <cell r="AB6">
            <v>2201113.19688584</v>
          </cell>
          <cell r="AC6">
            <v>2241737.7514517237</v>
          </cell>
          <cell r="AD6">
            <v>2279444.56611298</v>
          </cell>
          <cell r="AE6">
            <v>2314109.9671185156</v>
          </cell>
          <cell r="AF6">
            <v>2346616.0353179676</v>
          </cell>
          <cell r="AG6">
            <v>2377806.8533525886</v>
          </cell>
          <cell r="AH6">
            <v>2408078.816824265</v>
          </cell>
          <cell r="AI6">
            <v>2436596.743530276</v>
          </cell>
          <cell r="AJ6">
            <v>2462930.676888477</v>
          </cell>
          <cell r="AK6">
            <v>2487776.845482104</v>
          </cell>
          <cell r="AL6">
            <v>2511739.8894889792</v>
          </cell>
          <cell r="AM6">
            <v>2535130.9576869793</v>
          </cell>
          <cell r="AN6">
            <v>2557977.006625748</v>
          </cell>
          <cell r="AO6">
            <v>2579819.096734409</v>
          </cell>
          <cell r="AP6">
            <v>2600193.2153238496</v>
          </cell>
          <cell r="AQ6">
            <v>2618647.061646051</v>
          </cell>
          <cell r="AR6">
            <v>2634777.2078139363</v>
          </cell>
          <cell r="AS6">
            <v>2648646.2748933733</v>
          </cell>
          <cell r="AT6">
            <v>2660474.156828065</v>
          </cell>
          <cell r="AU6">
            <v>2670463.417646738</v>
          </cell>
          <cell r="AV6">
            <v>2678632.2918472914</v>
          </cell>
          <cell r="AW6">
            <v>2684689.411555294</v>
          </cell>
          <cell r="AX6">
            <v>2688423.1549356673</v>
          </cell>
          <cell r="AY6">
            <v>2689429.865066969</v>
          </cell>
          <cell r="AZ6">
            <v>2687750.9452653844</v>
          </cell>
          <cell r="BA6">
            <v>2684054.1836484927</v>
          </cell>
          <cell r="BB6">
            <v>2678835.108539872</v>
          </cell>
          <cell r="BC6">
            <v>2672441.8253624695</v>
          </cell>
          <cell r="BD6">
            <v>2665136.0928362114</v>
          </cell>
          <cell r="BE6">
            <v>2657099.689883915</v>
          </cell>
          <cell r="BF6">
            <v>2648552.573982866</v>
          </cell>
          <cell r="BG6">
            <v>2639668.6325160894</v>
          </cell>
          <cell r="BH6">
            <v>2630533.598023407</v>
          </cell>
        </row>
        <row r="7">
          <cell r="A7" t="str">
            <v>Eff_Derive</v>
          </cell>
          <cell r="B7" t="str">
            <v>Effectifs pensionnés de droit dérivé en moyenne annuelle</v>
          </cell>
          <cell r="K7">
            <v>436475</v>
          </cell>
          <cell r="L7">
            <v>438472.5</v>
          </cell>
          <cell r="M7">
            <v>439760</v>
          </cell>
          <cell r="N7">
            <v>441567.0874687757</v>
          </cell>
          <cell r="O7">
            <v>441492.38095345395</v>
          </cell>
          <cell r="P7">
            <v>441709.1043729763</v>
          </cell>
          <cell r="Q7">
            <v>442222.9712392823</v>
          </cell>
          <cell r="R7">
            <v>443038.50958539476</v>
          </cell>
          <cell r="S7">
            <v>444161.66163194546</v>
          </cell>
          <cell r="T7">
            <v>445579.59139562387</v>
          </cell>
          <cell r="U7">
            <v>447272.9973431945</v>
          </cell>
          <cell r="V7">
            <v>449232.41730326635</v>
          </cell>
          <cell r="W7">
            <v>451461.16235155426</v>
          </cell>
          <cell r="X7">
            <v>453966.4772275919</v>
          </cell>
          <cell r="Y7">
            <v>456760.9528911372</v>
          </cell>
          <cell r="Z7">
            <v>459859.3186015418</v>
          </cell>
          <cell r="AA7">
            <v>463274.4094900368</v>
          </cell>
          <cell r="AB7">
            <v>467023.0023537821</v>
          </cell>
          <cell r="AC7">
            <v>471122.5975244515</v>
          </cell>
          <cell r="AD7">
            <v>475588.7056306413</v>
          </cell>
          <cell r="AE7">
            <v>480434.0599641165</v>
          </cell>
          <cell r="AF7">
            <v>485665.2638913609</v>
          </cell>
          <cell r="AG7">
            <v>491281.961436416</v>
          </cell>
          <cell r="AH7">
            <v>497283.6956045158</v>
          </cell>
          <cell r="AI7">
            <v>503672.2417989335</v>
          </cell>
          <cell r="AJ7">
            <v>510451.127722107</v>
          </cell>
          <cell r="AK7">
            <v>517622.4703312971</v>
          </cell>
          <cell r="AL7">
            <v>525188.530736424</v>
          </cell>
          <cell r="AM7">
            <v>533156.1292826268</v>
          </cell>
          <cell r="AN7">
            <v>541532.6143675316</v>
          </cell>
          <cell r="AO7">
            <v>550323.4266361292</v>
          </cell>
          <cell r="AP7">
            <v>559531.2294922823</v>
          </cell>
          <cell r="AQ7">
            <v>569151.6679546365</v>
          </cell>
          <cell r="AR7">
            <v>579176.6165103725</v>
          </cell>
          <cell r="AS7">
            <v>589594.6733605675</v>
          </cell>
          <cell r="AT7">
            <v>600378.2227343787</v>
          </cell>
          <cell r="AU7">
            <v>611479.8175898877</v>
          </cell>
          <cell r="AV7">
            <v>622839.5887688976</v>
          </cell>
          <cell r="AW7">
            <v>634401.62186444</v>
          </cell>
          <cell r="AX7">
            <v>646290.4110324975</v>
          </cell>
          <cell r="AY7">
            <v>658657.8794022973</v>
          </cell>
          <cell r="AZ7">
            <v>671450.7576291852</v>
          </cell>
          <cell r="BA7">
            <v>684552.0991021218</v>
          </cell>
          <cell r="BB7">
            <v>697832.9263014144</v>
          </cell>
          <cell r="BC7">
            <v>711155.178787522</v>
          </cell>
          <cell r="BD7">
            <v>724385.662901703</v>
          </cell>
          <cell r="BE7">
            <v>737408.8457561748</v>
          </cell>
          <cell r="BF7">
            <v>750136.1771520827</v>
          </cell>
          <cell r="BG7">
            <v>762506.2530619628</v>
          </cell>
          <cell r="BH7">
            <v>774481.157967573</v>
          </cell>
        </row>
        <row r="8">
          <cell r="A8" t="str">
            <v>Eff_Flux</v>
          </cell>
          <cell r="B8" t="str">
            <v>Effectif flux nouveaux droits directs sur l'année</v>
          </cell>
          <cell r="J8">
            <v>69329</v>
          </cell>
          <cell r="K8">
            <v>70827</v>
          </cell>
          <cell r="L8">
            <v>77155</v>
          </cell>
          <cell r="M8">
            <v>86180</v>
          </cell>
          <cell r="N8">
            <v>82621.94843</v>
          </cell>
          <cell r="O8">
            <v>83544.22314496608</v>
          </cell>
          <cell r="P8">
            <v>92857.04058223011</v>
          </cell>
          <cell r="Q8">
            <v>98673.61638320144</v>
          </cell>
          <cell r="R8">
            <v>100735.82864675444</v>
          </cell>
          <cell r="S8">
            <v>99135.42999146541</v>
          </cell>
          <cell r="T8">
            <v>97495.25622395921</v>
          </cell>
          <cell r="U8">
            <v>95426.8849570117</v>
          </cell>
          <cell r="V8">
            <v>94798.83675407551</v>
          </cell>
          <cell r="W8">
            <v>92855.38263837002</v>
          </cell>
          <cell r="X8">
            <v>92016.91067582785</v>
          </cell>
          <cell r="Y8">
            <v>91172.10807561815</v>
          </cell>
          <cell r="Z8">
            <v>90020.59356233978</v>
          </cell>
          <cell r="AA8">
            <v>89777.52597083486</v>
          </cell>
          <cell r="AB8">
            <v>88634.58351854165</v>
          </cell>
          <cell r="AC8">
            <v>87382.46245959344</v>
          </cell>
          <cell r="AD8">
            <v>84529.3815529811</v>
          </cell>
          <cell r="AE8">
            <v>83030.2910701544</v>
          </cell>
          <cell r="AF8">
            <v>81973.96903299235</v>
          </cell>
          <cell r="AG8">
            <v>82225.87258517065</v>
          </cell>
          <cell r="AH8">
            <v>82061.37842138778</v>
          </cell>
          <cell r="AI8">
            <v>80769.28414755952</v>
          </cell>
          <cell r="AJ8">
            <v>79877.16771164196</v>
          </cell>
          <cell r="AK8">
            <v>80106.37967286141</v>
          </cell>
          <cell r="AL8">
            <v>80567.25565199349</v>
          </cell>
          <cell r="AM8">
            <v>81580.16489506894</v>
          </cell>
          <cell r="AN8">
            <v>82247.58374716504</v>
          </cell>
          <cell r="AO8">
            <v>82480.98898587824</v>
          </cell>
          <cell r="AP8">
            <v>82344.1320680101</v>
          </cell>
          <cell r="AQ8">
            <v>81760.92273647065</v>
          </cell>
          <cell r="AR8">
            <v>80875.73190787135</v>
          </cell>
          <cell r="AS8">
            <v>80451.36796814285</v>
          </cell>
          <cell r="AT8">
            <v>79977.40284561006</v>
          </cell>
          <cell r="AU8">
            <v>79841.14708060469</v>
          </cell>
          <cell r="AV8">
            <v>79221.49966881222</v>
          </cell>
          <cell r="AW8">
            <v>78327.10811882556</v>
          </cell>
          <cell r="AX8">
            <v>77590.82345784418</v>
          </cell>
          <cell r="AY8">
            <v>76517.15973856338</v>
          </cell>
          <cell r="AZ8">
            <v>75848.18575628939</v>
          </cell>
          <cell r="BA8">
            <v>75561.31815678661</v>
          </cell>
          <cell r="BB8">
            <v>75266.84640608804</v>
          </cell>
          <cell r="BC8">
            <v>75009.30629675534</v>
          </cell>
          <cell r="BD8">
            <v>74591.9615131072</v>
          </cell>
          <cell r="BE8">
            <v>74140.55548316604</v>
          </cell>
          <cell r="BF8">
            <v>73730.62150107432</v>
          </cell>
          <cell r="BG8">
            <v>73327.31783933827</v>
          </cell>
          <cell r="BH8">
            <v>72904.90748535114</v>
          </cell>
        </row>
        <row r="9">
          <cell r="A9" t="str">
            <v>Eff_Flux_Derive</v>
          </cell>
          <cell r="B9" t="str">
            <v>Effectif flux nouveaux droits dérivés sur l'année</v>
          </cell>
          <cell r="J9">
            <v>24765</v>
          </cell>
          <cell r="K9">
            <v>24395</v>
          </cell>
          <cell r="L9">
            <v>24216</v>
          </cell>
          <cell r="M9">
            <v>25062</v>
          </cell>
          <cell r="N9">
            <v>22681.646944573742</v>
          </cell>
          <cell r="O9">
            <v>22918.868658200452</v>
          </cell>
          <cell r="P9">
            <v>23174.25889672878</v>
          </cell>
          <cell r="Q9">
            <v>23420.87891161163</v>
          </cell>
          <cell r="R9">
            <v>23691.128902464385</v>
          </cell>
          <cell r="S9">
            <v>23965.376568091226</v>
          </cell>
          <cell r="T9">
            <v>24232.768945362</v>
          </cell>
          <cell r="U9">
            <v>24497.825196814712</v>
          </cell>
          <cell r="V9">
            <v>24778.237277522054</v>
          </cell>
          <cell r="W9">
            <v>25063.509120849612</v>
          </cell>
          <cell r="X9">
            <v>25345.784826499406</v>
          </cell>
          <cell r="Y9">
            <v>25631.433465211932</v>
          </cell>
          <cell r="Z9">
            <v>25919.555604907826</v>
          </cell>
          <cell r="AA9">
            <v>26202.908879891937</v>
          </cell>
          <cell r="AB9">
            <v>26489.138507214175</v>
          </cell>
          <cell r="AC9">
            <v>26781.397741715133</v>
          </cell>
          <cell r="AD9">
            <v>27069.9111538634</v>
          </cell>
          <cell r="AE9">
            <v>27364.618319734316</v>
          </cell>
          <cell r="AF9">
            <v>27671.249524661966</v>
          </cell>
          <cell r="AG9">
            <v>27992.099405594934</v>
          </cell>
          <cell r="AH9">
            <v>28336.38961450395</v>
          </cell>
          <cell r="AI9">
            <v>28705.10522841952</v>
          </cell>
          <cell r="AJ9">
            <v>29102.984795403696</v>
          </cell>
          <cell r="AK9">
            <v>29522.716838796678</v>
          </cell>
          <cell r="AL9">
            <v>29973.18238771376</v>
          </cell>
          <cell r="AM9">
            <v>30455.79823590366</v>
          </cell>
          <cell r="AN9">
            <v>30969.796546903584</v>
          </cell>
          <cell r="AO9">
            <v>31508.494294489876</v>
          </cell>
          <cell r="AP9">
            <v>32074.027311623468</v>
          </cell>
          <cell r="AQ9">
            <v>32653.325010418543</v>
          </cell>
          <cell r="AR9">
            <v>33248.06627859067</v>
          </cell>
          <cell r="AS9">
            <v>33847.333839917446</v>
          </cell>
          <cell r="AT9">
            <v>34431.13157434054</v>
          </cell>
          <cell r="AU9">
            <v>34970.764321821334</v>
          </cell>
          <cell r="AV9">
            <v>35461.25567908159</v>
          </cell>
          <cell r="AW9">
            <v>35916.56801418536</v>
          </cell>
          <cell r="AX9">
            <v>36681.22593361635</v>
          </cell>
          <cell r="AY9">
            <v>37464.91201034983</v>
          </cell>
          <cell r="AZ9">
            <v>38143.22624184487</v>
          </cell>
          <cell r="BA9">
            <v>38703.41602213583</v>
          </cell>
          <cell r="BB9">
            <v>39129.27290684854</v>
          </cell>
          <cell r="BC9">
            <v>39413.7178933096</v>
          </cell>
          <cell r="BD9">
            <v>39568.68821051638</v>
          </cell>
          <cell r="BE9">
            <v>39617.36801665363</v>
          </cell>
          <cell r="BF9">
            <v>39589.100029509966</v>
          </cell>
          <cell r="BG9">
            <v>39508.18719522728</v>
          </cell>
          <cell r="BH9">
            <v>39397.443123348625</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enqemploi données"/>
      <sheetName val="V2.3-5"/>
      <sheetName val="V2.3-6 &amp; 7"/>
      <sheetName val="FPE (FGE 31-12-06) %"/>
      <sheetName val="V2.3-1 à V2.3-4"/>
      <sheetName val="Données FPT FPH"/>
    </sheetNames>
    <sheetDataSet>
      <sheetData sheetId="0">
        <row r="2">
          <cell r="H2" t="str">
            <v>AG</v>
          </cell>
          <cell r="I2" t="str">
            <v>puboep</v>
          </cell>
          <cell r="J2" t="str">
            <v>COUNT</v>
          </cell>
          <cell r="K2" t="str">
            <v>PERCENT</v>
          </cell>
        </row>
        <row r="3">
          <cell r="H3" t="str">
            <v>16</v>
          </cell>
          <cell r="I3" t="str">
            <v>1</v>
          </cell>
          <cell r="J3">
            <v>1099.0796316600088</v>
          </cell>
          <cell r="K3">
            <v>0.005416221726084369</v>
          </cell>
        </row>
        <row r="4">
          <cell r="H4" t="str">
            <v>16</v>
          </cell>
          <cell r="I4" t="str">
            <v>4</v>
          </cell>
          <cell r="J4">
            <v>1124.9813643571713</v>
          </cell>
          <cell r="K4">
            <v>0.005543864458545632</v>
          </cell>
        </row>
        <row r="5">
          <cell r="H5" t="str">
            <v>17</v>
          </cell>
          <cell r="I5" t="str">
            <v>2</v>
          </cell>
          <cell r="J5">
            <v>187.130049044196</v>
          </cell>
          <cell r="K5">
            <v>0.000922169611773806</v>
          </cell>
        </row>
        <row r="6">
          <cell r="H6" t="str">
            <v>17</v>
          </cell>
          <cell r="I6" t="str">
            <v>4</v>
          </cell>
          <cell r="J6">
            <v>7342.316366409323</v>
          </cell>
          <cell r="K6">
            <v>0.03618264980806486</v>
          </cell>
        </row>
        <row r="7">
          <cell r="H7" t="str">
            <v>18</v>
          </cell>
          <cell r="I7" t="str">
            <v>1</v>
          </cell>
          <cell r="J7">
            <v>2496.0062549261897</v>
          </cell>
          <cell r="K7">
            <v>0.012300221855585871</v>
          </cell>
        </row>
        <row r="8">
          <cell r="H8" t="str">
            <v>18</v>
          </cell>
          <cell r="I8" t="str">
            <v>2</v>
          </cell>
          <cell r="J8">
            <v>1270.3468445463955</v>
          </cell>
          <cell r="K8">
            <v>0.006260219897536351</v>
          </cell>
        </row>
        <row r="9">
          <cell r="H9" t="str">
            <v>18</v>
          </cell>
          <cell r="I9" t="str">
            <v>3</v>
          </cell>
          <cell r="J9">
            <v>228.53697251540177</v>
          </cell>
          <cell r="K9">
            <v>0.0011262213220000522</v>
          </cell>
        </row>
        <row r="10">
          <cell r="H10" t="str">
            <v>18</v>
          </cell>
          <cell r="I10" t="str">
            <v>4</v>
          </cell>
          <cell r="J10">
            <v>33594.74039711733</v>
          </cell>
          <cell r="K10">
            <v>0.16555357553684327</v>
          </cell>
        </row>
        <row r="11">
          <cell r="H11" t="str">
            <v>19</v>
          </cell>
          <cell r="I11" t="str">
            <v>1</v>
          </cell>
          <cell r="J11">
            <v>3397.0081429887978</v>
          </cell>
          <cell r="K11">
            <v>0.01674032415645112</v>
          </cell>
        </row>
        <row r="12">
          <cell r="H12" t="str">
            <v>19</v>
          </cell>
          <cell r="I12" t="str">
            <v>2</v>
          </cell>
          <cell r="J12">
            <v>5464.317583344993</v>
          </cell>
          <cell r="K12">
            <v>0.02692794476450934</v>
          </cell>
        </row>
        <row r="13">
          <cell r="H13" t="str">
            <v>19</v>
          </cell>
          <cell r="I13" t="str">
            <v>3</v>
          </cell>
          <cell r="J13">
            <v>3044.924158561719</v>
          </cell>
          <cell r="K13">
            <v>0.015005267959494686</v>
          </cell>
        </row>
        <row r="14">
          <cell r="H14" t="str">
            <v>19</v>
          </cell>
          <cell r="I14" t="str">
            <v>4</v>
          </cell>
          <cell r="J14">
            <v>71047.21097291914</v>
          </cell>
          <cell r="K14">
            <v>0.3501178955232076</v>
          </cell>
        </row>
        <row r="15">
          <cell r="H15" t="str">
            <v>20</v>
          </cell>
          <cell r="I15" t="str">
            <v>1</v>
          </cell>
          <cell r="J15">
            <v>6488.83946815097</v>
          </cell>
          <cell r="K15">
            <v>0.031976748810631075</v>
          </cell>
        </row>
        <row r="16">
          <cell r="H16" t="str">
            <v>20</v>
          </cell>
          <cell r="I16" t="str">
            <v>2</v>
          </cell>
          <cell r="J16">
            <v>8245.430027310418</v>
          </cell>
          <cell r="K16">
            <v>0.04063315884343678</v>
          </cell>
        </row>
        <row r="17">
          <cell r="H17" t="str">
            <v>20</v>
          </cell>
          <cell r="I17" t="str">
            <v>3</v>
          </cell>
          <cell r="J17">
            <v>2218.440969449496</v>
          </cell>
          <cell r="K17">
            <v>0.010932390912039892</v>
          </cell>
        </row>
        <row r="18">
          <cell r="H18" t="str">
            <v>20</v>
          </cell>
          <cell r="I18" t="str">
            <v>4</v>
          </cell>
          <cell r="J18">
            <v>137130.2586965725</v>
          </cell>
          <cell r="K18">
            <v>0.6757725874094833</v>
          </cell>
        </row>
        <row r="19">
          <cell r="H19" t="str">
            <v>21</v>
          </cell>
          <cell r="I19" t="str">
            <v>1</v>
          </cell>
          <cell r="J19">
            <v>9609.646230264085</v>
          </cell>
          <cell r="K19">
            <v>0.047355963292422934</v>
          </cell>
        </row>
        <row r="20">
          <cell r="H20" t="str">
            <v>21</v>
          </cell>
          <cell r="I20" t="str">
            <v>2</v>
          </cell>
          <cell r="J20">
            <v>12662.488879218636</v>
          </cell>
          <cell r="K20">
            <v>0.0624002532649438</v>
          </cell>
        </row>
        <row r="21">
          <cell r="H21" t="str">
            <v>21</v>
          </cell>
          <cell r="I21" t="str">
            <v>3</v>
          </cell>
          <cell r="J21">
            <v>4599.788447924202</v>
          </cell>
          <cell r="K21">
            <v>0.022667578771713368</v>
          </cell>
        </row>
        <row r="22">
          <cell r="H22" t="str">
            <v>21</v>
          </cell>
          <cell r="I22" t="str">
            <v>4</v>
          </cell>
          <cell r="J22">
            <v>164479.18254278155</v>
          </cell>
          <cell r="K22">
            <v>0.8105470216305394</v>
          </cell>
        </row>
        <row r="23">
          <cell r="H23" t="str">
            <v>22</v>
          </cell>
          <cell r="I23" t="str">
            <v>1</v>
          </cell>
          <cell r="J23">
            <v>13069.528394151543</v>
          </cell>
          <cell r="K23">
            <v>0.06440612818123598</v>
          </cell>
        </row>
        <row r="24">
          <cell r="H24" t="str">
            <v>22</v>
          </cell>
          <cell r="I24" t="str">
            <v>2</v>
          </cell>
          <cell r="J24">
            <v>25889.295698940947</v>
          </cell>
          <cell r="K24">
            <v>0.12758144341719832</v>
          </cell>
        </row>
        <row r="25">
          <cell r="H25" t="str">
            <v>22</v>
          </cell>
          <cell r="I25" t="str">
            <v>3</v>
          </cell>
          <cell r="J25">
            <v>8048.326436489373</v>
          </cell>
          <cell r="K25">
            <v>0.039661840005254155</v>
          </cell>
        </row>
        <row r="26">
          <cell r="H26" t="str">
            <v>22</v>
          </cell>
          <cell r="I26" t="str">
            <v>4</v>
          </cell>
          <cell r="J26">
            <v>245551.5662458072</v>
          </cell>
          <cell r="K26">
            <v>1.2100685788943806</v>
          </cell>
        </row>
        <row r="27">
          <cell r="H27" t="str">
            <v>23</v>
          </cell>
          <cell r="I27" t="str">
            <v>1</v>
          </cell>
          <cell r="J27">
            <v>14447.889968005835</v>
          </cell>
          <cell r="K27">
            <v>0.07119864046847929</v>
          </cell>
        </row>
        <row r="28">
          <cell r="H28" t="str">
            <v>23</v>
          </cell>
          <cell r="I28" t="str">
            <v>2</v>
          </cell>
          <cell r="J28">
            <v>15808.036736016897</v>
          </cell>
          <cell r="K28">
            <v>0.07790139090016396</v>
          </cell>
        </row>
        <row r="29">
          <cell r="H29" t="str">
            <v>23</v>
          </cell>
          <cell r="I29" t="str">
            <v>3</v>
          </cell>
          <cell r="J29">
            <v>10605.705711760027</v>
          </cell>
          <cell r="K29">
            <v>0.052264505720784046</v>
          </cell>
        </row>
        <row r="30">
          <cell r="H30" t="str">
            <v>23</v>
          </cell>
          <cell r="I30" t="str">
            <v>4</v>
          </cell>
          <cell r="J30">
            <v>225264.0306297017</v>
          </cell>
          <cell r="K30">
            <v>1.110092391539603</v>
          </cell>
        </row>
        <row r="31">
          <cell r="H31" t="str">
            <v>24</v>
          </cell>
          <cell r="I31" t="str">
            <v>1</v>
          </cell>
          <cell r="J31">
            <v>35194.23750806334</v>
          </cell>
          <cell r="K31">
            <v>0.17343583515986105</v>
          </cell>
        </row>
        <row r="32">
          <cell r="H32" t="str">
            <v>24</v>
          </cell>
          <cell r="I32" t="str">
            <v>2</v>
          </cell>
          <cell r="J32">
            <v>28395.95617084634</v>
          </cell>
          <cell r="K32">
            <v>0.13993416884014628</v>
          </cell>
        </row>
        <row r="33">
          <cell r="H33" t="str">
            <v>24</v>
          </cell>
          <cell r="I33" t="str">
            <v>3</v>
          </cell>
          <cell r="J33">
            <v>16771.058591205234</v>
          </cell>
          <cell r="K33">
            <v>0.08264712518957772</v>
          </cell>
        </row>
        <row r="34">
          <cell r="H34" t="str">
            <v>24</v>
          </cell>
          <cell r="I34" t="str">
            <v>4</v>
          </cell>
          <cell r="J34">
            <v>312888.32741968083</v>
          </cell>
          <cell r="K34">
            <v>1.5419015219571535</v>
          </cell>
        </row>
        <row r="35">
          <cell r="H35" t="str">
            <v>25</v>
          </cell>
          <cell r="I35" t="str">
            <v>1</v>
          </cell>
          <cell r="J35">
            <v>28584.178034120407</v>
          </cell>
          <cell r="K35">
            <v>0.14086171887002844</v>
          </cell>
        </row>
        <row r="36">
          <cell r="H36" t="str">
            <v>25</v>
          </cell>
          <cell r="I36" t="str">
            <v>2</v>
          </cell>
          <cell r="J36">
            <v>31012.99476984069</v>
          </cell>
          <cell r="K36">
            <v>0.1528308333852494</v>
          </cell>
        </row>
        <row r="37">
          <cell r="H37" t="str">
            <v>25</v>
          </cell>
          <cell r="I37" t="str">
            <v>3</v>
          </cell>
          <cell r="J37">
            <v>22182.6513221759</v>
          </cell>
          <cell r="K37">
            <v>0.10931524392992255</v>
          </cell>
        </row>
        <row r="38">
          <cell r="H38" t="str">
            <v>25</v>
          </cell>
          <cell r="I38" t="str">
            <v>4</v>
          </cell>
          <cell r="J38">
            <v>377771.45818774006</v>
          </cell>
          <cell r="K38">
            <v>1.8616430697024808</v>
          </cell>
        </row>
        <row r="39">
          <cell r="H39" t="str">
            <v>26</v>
          </cell>
          <cell r="I39" t="str">
            <v>1</v>
          </cell>
          <cell r="J39">
            <v>51156.534065379805</v>
          </cell>
          <cell r="K39">
            <v>0.25209741246646644</v>
          </cell>
        </row>
        <row r="40">
          <cell r="H40" t="str">
            <v>26</v>
          </cell>
          <cell r="I40" t="str">
            <v>2</v>
          </cell>
          <cell r="J40">
            <v>35724.914928120226</v>
          </cell>
          <cell r="K40">
            <v>0.17605099286932868</v>
          </cell>
        </row>
        <row r="41">
          <cell r="H41" t="str">
            <v>26</v>
          </cell>
          <cell r="I41" t="str">
            <v>3</v>
          </cell>
          <cell r="J41">
            <v>26290.266847171042</v>
          </cell>
          <cell r="K41">
            <v>0.12955741365813228</v>
          </cell>
        </row>
        <row r="42">
          <cell r="H42" t="str">
            <v>26</v>
          </cell>
          <cell r="I42" t="str">
            <v>4</v>
          </cell>
          <cell r="J42">
            <v>401757.59144754836</v>
          </cell>
          <cell r="K42">
            <v>1.9798458025566152</v>
          </cell>
        </row>
        <row r="43">
          <cell r="H43" t="str">
            <v>27</v>
          </cell>
          <cell r="I43" t="str">
            <v>1</v>
          </cell>
          <cell r="J43">
            <v>25204.140711717402</v>
          </cell>
          <cell r="K43">
            <v>0.12420502625811555</v>
          </cell>
        </row>
        <row r="44">
          <cell r="H44" t="str">
            <v>27</v>
          </cell>
          <cell r="I44" t="str">
            <v>2</v>
          </cell>
          <cell r="J44">
            <v>45217.634910975474</v>
          </cell>
          <cell r="K44">
            <v>0.22283074815705156</v>
          </cell>
        </row>
        <row r="45">
          <cell r="H45" t="str">
            <v>27</v>
          </cell>
          <cell r="I45" t="str">
            <v>3</v>
          </cell>
          <cell r="J45">
            <v>17635.32154136164</v>
          </cell>
          <cell r="K45">
            <v>0.08690617943173198</v>
          </cell>
        </row>
        <row r="46">
          <cell r="H46" t="str">
            <v>27</v>
          </cell>
          <cell r="I46" t="str">
            <v>4</v>
          </cell>
          <cell r="J46">
            <v>426897.92062735715</v>
          </cell>
          <cell r="K46">
            <v>2.1037363680645336</v>
          </cell>
        </row>
        <row r="47">
          <cell r="H47" t="str">
            <v>28</v>
          </cell>
          <cell r="I47" t="str">
            <v>1</v>
          </cell>
          <cell r="J47">
            <v>39704.88753666398</v>
          </cell>
          <cell r="K47">
            <v>0.1956641432641343</v>
          </cell>
        </row>
        <row r="48">
          <cell r="H48" t="str">
            <v>28</v>
          </cell>
          <cell r="I48" t="str">
            <v>2</v>
          </cell>
          <cell r="J48">
            <v>53784.640425350735</v>
          </cell>
          <cell r="K48">
            <v>0.26504861850768474</v>
          </cell>
        </row>
        <row r="49">
          <cell r="H49" t="str">
            <v>28</v>
          </cell>
          <cell r="I49" t="str">
            <v>3</v>
          </cell>
          <cell r="J49">
            <v>30570.78350121256</v>
          </cell>
          <cell r="K49">
            <v>0.15065163343315355</v>
          </cell>
        </row>
        <row r="50">
          <cell r="H50" t="str">
            <v>28</v>
          </cell>
          <cell r="I50" t="str">
            <v>4</v>
          </cell>
          <cell r="J50">
            <v>400579.08634288126</v>
          </cell>
          <cell r="K50">
            <v>1.974038175185195</v>
          </cell>
        </row>
        <row r="51">
          <cell r="H51" t="str">
            <v>29</v>
          </cell>
          <cell r="I51" t="str">
            <v>1</v>
          </cell>
          <cell r="J51">
            <v>53448.35820473291</v>
          </cell>
          <cell r="K51">
            <v>0.26339143278888905</v>
          </cell>
        </row>
        <row r="52">
          <cell r="H52" t="str">
            <v>29</v>
          </cell>
          <cell r="I52" t="str">
            <v>2</v>
          </cell>
          <cell r="J52">
            <v>65191.29085229642</v>
          </cell>
          <cell r="K52">
            <v>0.3212601486685714</v>
          </cell>
        </row>
        <row r="53">
          <cell r="H53" t="str">
            <v>29</v>
          </cell>
          <cell r="I53" t="str">
            <v>3</v>
          </cell>
          <cell r="J53">
            <v>23960.09815982981</v>
          </cell>
          <cell r="K53">
            <v>0.11807443289289216</v>
          </cell>
        </row>
        <row r="54">
          <cell r="H54" t="str">
            <v>29</v>
          </cell>
          <cell r="I54" t="str">
            <v>4</v>
          </cell>
          <cell r="J54">
            <v>419015.5448923765</v>
          </cell>
          <cell r="K54">
            <v>2.0648923266692067</v>
          </cell>
        </row>
        <row r="55">
          <cell r="H55" t="str">
            <v>30</v>
          </cell>
          <cell r="I55" t="str">
            <v>1</v>
          </cell>
          <cell r="J55">
            <v>47080.7799749871</v>
          </cell>
          <cell r="K55">
            <v>0.2320122546501755</v>
          </cell>
        </row>
        <row r="56">
          <cell r="H56" t="str">
            <v>30</v>
          </cell>
          <cell r="I56" t="str">
            <v>2</v>
          </cell>
          <cell r="J56">
            <v>46140.528217652485</v>
          </cell>
          <cell r="K56">
            <v>0.2273787305183771</v>
          </cell>
        </row>
        <row r="57">
          <cell r="H57" t="str">
            <v>30</v>
          </cell>
          <cell r="I57" t="str">
            <v>3</v>
          </cell>
          <cell r="J57">
            <v>23121.7884782805</v>
          </cell>
          <cell r="K57">
            <v>0.11394327535016117</v>
          </cell>
        </row>
        <row r="58">
          <cell r="H58" t="str">
            <v>30</v>
          </cell>
          <cell r="I58" t="str">
            <v>4</v>
          </cell>
          <cell r="J58">
            <v>370412.5344586007</v>
          </cell>
          <cell r="K58">
            <v>1.8253785794560706</v>
          </cell>
        </row>
        <row r="59">
          <cell r="H59" t="str">
            <v>31</v>
          </cell>
          <cell r="I59" t="str">
            <v>1</v>
          </cell>
          <cell r="J59">
            <v>42482.81852724513</v>
          </cell>
          <cell r="K59">
            <v>0.20935367926438206</v>
          </cell>
        </row>
        <row r="60">
          <cell r="H60" t="str">
            <v>31</v>
          </cell>
          <cell r="I60" t="str">
            <v>2</v>
          </cell>
          <cell r="J60">
            <v>48974.30455913049</v>
          </cell>
          <cell r="K60">
            <v>0.24134347023827843</v>
          </cell>
        </row>
        <row r="61">
          <cell r="H61" t="str">
            <v>31</v>
          </cell>
          <cell r="I61" t="str">
            <v>3</v>
          </cell>
          <cell r="J61">
            <v>13621.847964046025</v>
          </cell>
          <cell r="K61">
            <v>0.06712793756431575</v>
          </cell>
        </row>
        <row r="62">
          <cell r="H62" t="str">
            <v>31</v>
          </cell>
          <cell r="I62" t="str">
            <v>4</v>
          </cell>
          <cell r="J62">
            <v>430041.58971554745</v>
          </cell>
          <cell r="K62">
            <v>2.1192282472010433</v>
          </cell>
        </row>
        <row r="63">
          <cell r="H63" t="str">
            <v>32</v>
          </cell>
          <cell r="I63" t="str">
            <v>1</v>
          </cell>
          <cell r="J63">
            <v>54278.253841500504</v>
          </cell>
          <cell r="K63">
            <v>0.2674811262458175</v>
          </cell>
        </row>
        <row r="64">
          <cell r="H64" t="str">
            <v>32</v>
          </cell>
          <cell r="I64" t="str">
            <v>2</v>
          </cell>
          <cell r="J64">
            <v>55542.77179343049</v>
          </cell>
          <cell r="K64">
            <v>0.27371262158699</v>
          </cell>
        </row>
        <row r="65">
          <cell r="H65" t="str">
            <v>32</v>
          </cell>
          <cell r="I65" t="str">
            <v>3</v>
          </cell>
          <cell r="J65">
            <v>21243.627262491704</v>
          </cell>
          <cell r="K65">
            <v>0.10468776984444991</v>
          </cell>
        </row>
        <row r="66">
          <cell r="H66" t="str">
            <v>32</v>
          </cell>
          <cell r="I66" t="str">
            <v>4</v>
          </cell>
          <cell r="J66">
            <v>447376.5963499604</v>
          </cell>
          <cell r="K66">
            <v>2.2046544864384274</v>
          </cell>
        </row>
        <row r="67">
          <cell r="H67" t="str">
            <v>33</v>
          </cell>
          <cell r="I67" t="str">
            <v>1</v>
          </cell>
          <cell r="J67">
            <v>45677.747610812534</v>
          </cell>
          <cell r="K67">
            <v>0.2250981656666827</v>
          </cell>
        </row>
        <row r="68">
          <cell r="H68" t="str">
            <v>33</v>
          </cell>
          <cell r="I68" t="str">
            <v>2</v>
          </cell>
          <cell r="J68">
            <v>75146.29478681403</v>
          </cell>
          <cell r="K68">
            <v>0.37031802131056835</v>
          </cell>
        </row>
        <row r="69">
          <cell r="H69" t="str">
            <v>33</v>
          </cell>
          <cell r="I69" t="str">
            <v>3</v>
          </cell>
          <cell r="J69">
            <v>19905.810239159146</v>
          </cell>
          <cell r="K69">
            <v>0.09809505952704065</v>
          </cell>
        </row>
        <row r="70">
          <cell r="H70" t="str">
            <v>33</v>
          </cell>
          <cell r="I70" t="str">
            <v>4</v>
          </cell>
          <cell r="J70">
            <v>465484.10515724414</v>
          </cell>
          <cell r="K70">
            <v>2.2938875863723664</v>
          </cell>
        </row>
        <row r="71">
          <cell r="H71" t="str">
            <v>34</v>
          </cell>
          <cell r="I71" t="str">
            <v>1</v>
          </cell>
          <cell r="J71">
            <v>47227.62342420145</v>
          </cell>
          <cell r="K71">
            <v>0.2327358934631036</v>
          </cell>
        </row>
        <row r="72">
          <cell r="H72" t="str">
            <v>34</v>
          </cell>
          <cell r="I72" t="str">
            <v>2</v>
          </cell>
          <cell r="J72">
            <v>61945.55592271909</v>
          </cell>
          <cell r="K72">
            <v>0.3052652930309175</v>
          </cell>
        </row>
        <row r="73">
          <cell r="H73" t="str">
            <v>34</v>
          </cell>
          <cell r="I73" t="str">
            <v>3</v>
          </cell>
          <cell r="J73">
            <v>24033.690687539885</v>
          </cell>
          <cell r="K73">
            <v>0.11843709401041169</v>
          </cell>
        </row>
        <row r="74">
          <cell r="H74" t="str">
            <v>34</v>
          </cell>
          <cell r="I74" t="str">
            <v>4</v>
          </cell>
          <cell r="J74">
            <v>461377.54384987825</v>
          </cell>
          <cell r="K74">
            <v>2.273650611787678</v>
          </cell>
        </row>
        <row r="75">
          <cell r="H75" t="str">
            <v>35</v>
          </cell>
          <cell r="I75" t="str">
            <v>1</v>
          </cell>
          <cell r="J75">
            <v>44724.22330946678</v>
          </cell>
          <cell r="K75">
            <v>0.22039923495362962</v>
          </cell>
        </row>
        <row r="76">
          <cell r="H76" t="str">
            <v>35</v>
          </cell>
          <cell r="I76" t="str">
            <v>2</v>
          </cell>
          <cell r="J76">
            <v>63766.02518847522</v>
          </cell>
          <cell r="K76">
            <v>0.3142364948481734</v>
          </cell>
        </row>
        <row r="77">
          <cell r="H77" t="str">
            <v>35</v>
          </cell>
          <cell r="I77" t="str">
            <v>3</v>
          </cell>
          <cell r="J77">
            <v>23641.86837987348</v>
          </cell>
          <cell r="K77">
            <v>0.11650620890034735</v>
          </cell>
        </row>
        <row r="78">
          <cell r="H78" t="str">
            <v>35</v>
          </cell>
          <cell r="I78" t="str">
            <v>4</v>
          </cell>
          <cell r="J78">
            <v>465274.60644145135</v>
          </cell>
          <cell r="K78">
            <v>2.2928551848398677</v>
          </cell>
        </row>
        <row r="79">
          <cell r="H79" t="str">
            <v>36</v>
          </cell>
          <cell r="I79" t="str">
            <v>1</v>
          </cell>
          <cell r="J79">
            <v>55118.95333930854</v>
          </cell>
          <cell r="K79">
            <v>0.2716240607102282</v>
          </cell>
        </row>
        <row r="80">
          <cell r="H80" t="str">
            <v>36</v>
          </cell>
          <cell r="I80" t="str">
            <v>2</v>
          </cell>
          <cell r="J80">
            <v>70677.00462805999</v>
          </cell>
          <cell r="K80">
            <v>0.3482935330380873</v>
          </cell>
        </row>
        <row r="81">
          <cell r="H81" t="str">
            <v>36</v>
          </cell>
          <cell r="I81" t="str">
            <v>3</v>
          </cell>
          <cell r="J81">
            <v>25433.84633202485</v>
          </cell>
          <cell r="K81">
            <v>0.12533700663103337</v>
          </cell>
        </row>
        <row r="82">
          <cell r="H82" t="str">
            <v>36</v>
          </cell>
          <cell r="I82" t="str">
            <v>4</v>
          </cell>
          <cell r="J82">
            <v>461832.07080401527</v>
          </cell>
          <cell r="K82">
            <v>2.2758905029595025</v>
          </cell>
        </row>
        <row r="83">
          <cell r="H83" t="str">
            <v>37</v>
          </cell>
          <cell r="I83" t="str">
            <v>1</v>
          </cell>
          <cell r="J83">
            <v>49415.79073791901</v>
          </cell>
          <cell r="K83">
            <v>0.24351909697581406</v>
          </cell>
        </row>
        <row r="84">
          <cell r="H84" t="str">
            <v>37</v>
          </cell>
          <cell r="I84" t="str">
            <v>2</v>
          </cell>
          <cell r="J84">
            <v>72397.32953230487</v>
          </cell>
          <cell r="K84">
            <v>0.35677122733237787</v>
          </cell>
        </row>
        <row r="85">
          <cell r="H85" t="str">
            <v>37</v>
          </cell>
          <cell r="I85" t="str">
            <v>3</v>
          </cell>
          <cell r="J85">
            <v>20346.297337279844</v>
          </cell>
          <cell r="K85">
            <v>0.10026576283385909</v>
          </cell>
        </row>
        <row r="86">
          <cell r="H86" t="str">
            <v>37</v>
          </cell>
          <cell r="I86" t="str">
            <v>4</v>
          </cell>
          <cell r="J86">
            <v>467901.11569341103</v>
          </cell>
          <cell r="K86">
            <v>2.3057985203948537</v>
          </cell>
        </row>
        <row r="87">
          <cell r="H87" t="str">
            <v>38</v>
          </cell>
          <cell r="I87" t="str">
            <v>1</v>
          </cell>
          <cell r="J87">
            <v>62856.983011905024</v>
          </cell>
          <cell r="K87">
            <v>0.3097567703179042</v>
          </cell>
        </row>
        <row r="88">
          <cell r="H88" t="str">
            <v>38</v>
          </cell>
          <cell r="I88" t="str">
            <v>2</v>
          </cell>
          <cell r="J88">
            <v>60888.55946092566</v>
          </cell>
          <cell r="K88">
            <v>0.3000564555310239</v>
          </cell>
        </row>
        <row r="89">
          <cell r="H89" t="str">
            <v>38</v>
          </cell>
          <cell r="I89" t="str">
            <v>3</v>
          </cell>
          <cell r="J89">
            <v>22188.67498401269</v>
          </cell>
          <cell r="K89">
            <v>0.10934492830143776</v>
          </cell>
        </row>
        <row r="90">
          <cell r="H90" t="str">
            <v>38</v>
          </cell>
          <cell r="I90" t="str">
            <v>4</v>
          </cell>
          <cell r="J90">
            <v>423270.73164352187</v>
          </cell>
          <cell r="K90">
            <v>2.0858617216668107</v>
          </cell>
        </row>
        <row r="91">
          <cell r="H91" t="str">
            <v>39</v>
          </cell>
          <cell r="I91" t="str">
            <v>1</v>
          </cell>
          <cell r="J91">
            <v>41248.569720939086</v>
          </cell>
          <cell r="K91">
            <v>0.20327134909690203</v>
          </cell>
        </row>
        <row r="92">
          <cell r="H92" t="str">
            <v>39</v>
          </cell>
          <cell r="I92" t="str">
            <v>2</v>
          </cell>
          <cell r="J92">
            <v>58358.47684456245</v>
          </cell>
          <cell r="K92">
            <v>0.2875883066901273</v>
          </cell>
        </row>
        <row r="93">
          <cell r="H93" t="str">
            <v>39</v>
          </cell>
          <cell r="I93" t="str">
            <v>3</v>
          </cell>
          <cell r="J93">
            <v>23171.22800888884</v>
          </cell>
          <cell r="K93">
            <v>0.11418691143629614</v>
          </cell>
        </row>
        <row r="94">
          <cell r="H94" t="str">
            <v>39</v>
          </cell>
          <cell r="I94" t="str">
            <v>4</v>
          </cell>
          <cell r="J94">
            <v>467362.6738040879</v>
          </cell>
          <cell r="K94">
            <v>2.303145099682488</v>
          </cell>
        </row>
        <row r="95">
          <cell r="H95" t="str">
            <v>40</v>
          </cell>
          <cell r="I95" t="str">
            <v>1</v>
          </cell>
          <cell r="J95">
            <v>45713.32477163314</v>
          </cell>
          <cell r="K95">
            <v>0.22527348853305035</v>
          </cell>
        </row>
        <row r="96">
          <cell r="H96" t="str">
            <v>40</v>
          </cell>
          <cell r="I96" t="str">
            <v>2</v>
          </cell>
          <cell r="J96">
            <v>72963.08377219051</v>
          </cell>
          <cell r="K96">
            <v>0.3595592422472434</v>
          </cell>
        </row>
        <row r="97">
          <cell r="H97" t="str">
            <v>40</v>
          </cell>
          <cell r="I97" t="str">
            <v>3</v>
          </cell>
          <cell r="J97">
            <v>19003.16843323403</v>
          </cell>
          <cell r="K97">
            <v>0.09364687577465901</v>
          </cell>
        </row>
        <row r="98">
          <cell r="H98" t="str">
            <v>40</v>
          </cell>
          <cell r="I98" t="str">
            <v>4</v>
          </cell>
          <cell r="J98">
            <v>472370.3757460243</v>
          </cell>
          <cell r="K98">
            <v>2.3278228603054427</v>
          </cell>
        </row>
        <row r="99">
          <cell r="H99" t="str">
            <v>41</v>
          </cell>
          <cell r="I99" t="str">
            <v>1</v>
          </cell>
          <cell r="J99">
            <v>42152.467886497834</v>
          </cell>
          <cell r="K99">
            <v>0.20772572414074922</v>
          </cell>
        </row>
        <row r="100">
          <cell r="H100" t="str">
            <v>41</v>
          </cell>
          <cell r="I100" t="str">
            <v>2</v>
          </cell>
          <cell r="J100">
            <v>64126.7307912505</v>
          </cell>
          <cell r="K100">
            <v>0.31601403804540384</v>
          </cell>
        </row>
        <row r="101">
          <cell r="H101" t="str">
            <v>41</v>
          </cell>
          <cell r="I101" t="str">
            <v>3</v>
          </cell>
          <cell r="J101">
            <v>28630.972330798522</v>
          </cell>
          <cell r="K101">
            <v>0.14109231934612135</v>
          </cell>
        </row>
        <row r="102">
          <cell r="H102" t="str">
            <v>41</v>
          </cell>
          <cell r="I102" t="str">
            <v>4</v>
          </cell>
          <cell r="J102">
            <v>500078.93014585896</v>
          </cell>
          <cell r="K102">
            <v>2.464369539923285</v>
          </cell>
        </row>
        <row r="103">
          <cell r="H103" t="str">
            <v>42</v>
          </cell>
          <cell r="I103" t="str">
            <v>1</v>
          </cell>
          <cell r="J103">
            <v>57369.1251081632</v>
          </cell>
          <cell r="K103">
            <v>0.28271281976900986</v>
          </cell>
        </row>
        <row r="104">
          <cell r="H104" t="str">
            <v>42</v>
          </cell>
          <cell r="I104" t="str">
            <v>2</v>
          </cell>
          <cell r="J104">
            <v>61233.81343031472</v>
          </cell>
          <cell r="K104">
            <v>0.3017578536792159</v>
          </cell>
        </row>
        <row r="105">
          <cell r="H105" t="str">
            <v>42</v>
          </cell>
          <cell r="I105" t="str">
            <v>3</v>
          </cell>
          <cell r="J105">
            <v>28824.976961591958</v>
          </cell>
          <cell r="K105">
            <v>0.1420483666296811</v>
          </cell>
        </row>
        <row r="106">
          <cell r="H106" t="str">
            <v>42</v>
          </cell>
          <cell r="I106" t="str">
            <v>4</v>
          </cell>
          <cell r="J106">
            <v>415550.22022735875</v>
          </cell>
          <cell r="K106">
            <v>2.047815341346262</v>
          </cell>
        </row>
        <row r="107">
          <cell r="H107" t="str">
            <v>43</v>
          </cell>
          <cell r="I107" t="str">
            <v>1</v>
          </cell>
          <cell r="J107">
            <v>52098.86160222644</v>
          </cell>
          <cell r="K107">
            <v>0.256741165959057</v>
          </cell>
        </row>
        <row r="108">
          <cell r="H108" t="str">
            <v>43</v>
          </cell>
          <cell r="I108" t="str">
            <v>2</v>
          </cell>
          <cell r="J108">
            <v>77700.84710110398</v>
          </cell>
          <cell r="K108">
            <v>0.38290675587221146</v>
          </cell>
        </row>
        <row r="109">
          <cell r="H109" t="str">
            <v>43</v>
          </cell>
          <cell r="I109" t="str">
            <v>3</v>
          </cell>
          <cell r="J109">
            <v>17303.862604488833</v>
          </cell>
          <cell r="K109">
            <v>0.08527276266784942</v>
          </cell>
        </row>
        <row r="110">
          <cell r="H110" t="str">
            <v>43</v>
          </cell>
          <cell r="I110" t="str">
            <v>4</v>
          </cell>
          <cell r="J110">
            <v>418064.00790223543</v>
          </cell>
          <cell r="K110">
            <v>2.060203189348564</v>
          </cell>
        </row>
        <row r="111">
          <cell r="H111" t="str">
            <v>44</v>
          </cell>
          <cell r="I111" t="str">
            <v>1</v>
          </cell>
          <cell r="J111">
            <v>49179.970909133015</v>
          </cell>
          <cell r="K111">
            <v>0.24235698602104816</v>
          </cell>
        </row>
        <row r="112">
          <cell r="H112" t="str">
            <v>44</v>
          </cell>
          <cell r="I112" t="str">
            <v>2</v>
          </cell>
          <cell r="J112">
            <v>84456.39307954106</v>
          </cell>
          <cell r="K112">
            <v>0.4161978240041077</v>
          </cell>
        </row>
        <row r="113">
          <cell r="H113" t="str">
            <v>44</v>
          </cell>
          <cell r="I113" t="str">
            <v>3</v>
          </cell>
          <cell r="J113">
            <v>24243.720261576967</v>
          </cell>
          <cell r="K113">
            <v>0.11947211159171446</v>
          </cell>
        </row>
        <row r="114">
          <cell r="H114" t="str">
            <v>44</v>
          </cell>
          <cell r="I114" t="str">
            <v>4</v>
          </cell>
          <cell r="J114">
            <v>447199.30426700733</v>
          </cell>
          <cell r="K114">
            <v>2.2037807979413504</v>
          </cell>
        </row>
        <row r="115">
          <cell r="H115" t="str">
            <v>45</v>
          </cell>
          <cell r="I115" t="str">
            <v>1</v>
          </cell>
          <cell r="J115">
            <v>59760.07605602099</v>
          </cell>
          <cell r="K115">
            <v>0.2944953331527128</v>
          </cell>
        </row>
        <row r="116">
          <cell r="H116" t="str">
            <v>45</v>
          </cell>
          <cell r="I116" t="str">
            <v>2</v>
          </cell>
          <cell r="J116">
            <v>71229.72762634193</v>
          </cell>
          <cell r="K116">
            <v>0.3510173305005874</v>
          </cell>
        </row>
        <row r="117">
          <cell r="H117" t="str">
            <v>45</v>
          </cell>
          <cell r="I117" t="str">
            <v>3</v>
          </cell>
          <cell r="J117">
            <v>22479.487207756643</v>
          </cell>
          <cell r="K117">
            <v>0.11077803964212736</v>
          </cell>
        </row>
        <row r="118">
          <cell r="H118" t="str">
            <v>45</v>
          </cell>
          <cell r="I118" t="str">
            <v>4</v>
          </cell>
          <cell r="J118">
            <v>435367.211787731</v>
          </cell>
          <cell r="K118">
            <v>2.1454727058748055</v>
          </cell>
        </row>
        <row r="119">
          <cell r="H119" t="str">
            <v>46</v>
          </cell>
          <cell r="I119" t="str">
            <v>1</v>
          </cell>
          <cell r="J119">
            <v>65191.35398850433</v>
          </cell>
          <cell r="K119">
            <v>0.32126045980135115</v>
          </cell>
        </row>
        <row r="120">
          <cell r="H120" t="str">
            <v>46</v>
          </cell>
          <cell r="I120" t="str">
            <v>2</v>
          </cell>
          <cell r="J120">
            <v>63127.341273358186</v>
          </cell>
          <cell r="K120">
            <v>0.3110890853270518</v>
          </cell>
        </row>
        <row r="121">
          <cell r="H121" t="str">
            <v>46</v>
          </cell>
          <cell r="I121" t="str">
            <v>3</v>
          </cell>
          <cell r="J121">
            <v>35956.612601412075</v>
          </cell>
          <cell r="K121">
            <v>0.17719279000196328</v>
          </cell>
        </row>
        <row r="122">
          <cell r="H122" t="str">
            <v>46</v>
          </cell>
          <cell r="I122" t="str">
            <v>4</v>
          </cell>
          <cell r="J122">
            <v>400021.500088896</v>
          </cell>
          <cell r="K122">
            <v>1.9712904117875243</v>
          </cell>
        </row>
        <row r="123">
          <cell r="H123" t="str">
            <v>47</v>
          </cell>
          <cell r="I123" t="str">
            <v>1</v>
          </cell>
          <cell r="J123">
            <v>59358.87869890058</v>
          </cell>
          <cell r="K123">
            <v>0.2925182481631555</v>
          </cell>
        </row>
        <row r="124">
          <cell r="H124" t="str">
            <v>47</v>
          </cell>
          <cell r="I124" t="str">
            <v>2</v>
          </cell>
          <cell r="J124">
            <v>83844.20836863124</v>
          </cell>
          <cell r="K124">
            <v>0.41318100153183746</v>
          </cell>
        </row>
        <row r="125">
          <cell r="H125" t="str">
            <v>47</v>
          </cell>
          <cell r="I125" t="str">
            <v>3</v>
          </cell>
          <cell r="J125">
            <v>28686.36462451447</v>
          </cell>
          <cell r="K125">
            <v>0.14136529041758852</v>
          </cell>
        </row>
        <row r="126">
          <cell r="H126" t="str">
            <v>47</v>
          </cell>
          <cell r="I126" t="str">
            <v>4</v>
          </cell>
          <cell r="J126">
            <v>433189.6699039689</v>
          </cell>
          <cell r="K126">
            <v>2.134741864068123</v>
          </cell>
        </row>
        <row r="127">
          <cell r="H127" t="str">
            <v>48</v>
          </cell>
          <cell r="I127" t="str">
            <v>1</v>
          </cell>
          <cell r="J127">
            <v>53468.28323185221</v>
          </cell>
          <cell r="K127">
            <v>0.26348962254845487</v>
          </cell>
        </row>
        <row r="128">
          <cell r="H128" t="str">
            <v>48</v>
          </cell>
          <cell r="I128" t="str">
            <v>2</v>
          </cell>
          <cell r="J128">
            <v>62816.68553844466</v>
          </cell>
          <cell r="K128">
            <v>0.3095581859342298</v>
          </cell>
        </row>
        <row r="129">
          <cell r="H129" t="str">
            <v>48</v>
          </cell>
          <cell r="I129" t="str">
            <v>3</v>
          </cell>
          <cell r="J129">
            <v>27130.438211728335</v>
          </cell>
          <cell r="K129">
            <v>0.13369774550240107</v>
          </cell>
        </row>
        <row r="130">
          <cell r="H130" t="str">
            <v>48</v>
          </cell>
          <cell r="I130" t="str">
            <v>4</v>
          </cell>
          <cell r="J130">
            <v>394081.05413385597</v>
          </cell>
          <cell r="K130">
            <v>1.942016124904669</v>
          </cell>
        </row>
        <row r="131">
          <cell r="H131" t="str">
            <v>49</v>
          </cell>
          <cell r="I131" t="str">
            <v>1</v>
          </cell>
          <cell r="J131">
            <v>63206.51473296156</v>
          </cell>
          <cell r="K131">
            <v>0.31147924906012486</v>
          </cell>
        </row>
        <row r="132">
          <cell r="H132" t="str">
            <v>49</v>
          </cell>
          <cell r="I132" t="str">
            <v>2</v>
          </cell>
          <cell r="J132">
            <v>76824.5726323581</v>
          </cell>
          <cell r="K132">
            <v>0.37858850933309024</v>
          </cell>
        </row>
        <row r="133">
          <cell r="H133" t="str">
            <v>49</v>
          </cell>
          <cell r="I133" t="str">
            <v>3</v>
          </cell>
          <cell r="J133">
            <v>28133.283974642098</v>
          </cell>
          <cell r="K133">
            <v>0.1386397304619453</v>
          </cell>
        </row>
        <row r="134">
          <cell r="H134" t="str">
            <v>49</v>
          </cell>
          <cell r="I134" t="str">
            <v>4</v>
          </cell>
          <cell r="J134">
            <v>403199.808682354</v>
          </cell>
          <cell r="K134">
            <v>1.9869529930602639</v>
          </cell>
        </row>
        <row r="135">
          <cell r="H135" t="str">
            <v>50</v>
          </cell>
          <cell r="I135" t="str">
            <v>1</v>
          </cell>
          <cell r="J135">
            <v>52537.53137916754</v>
          </cell>
          <cell r="K135">
            <v>0.2589029135777045</v>
          </cell>
        </row>
        <row r="136">
          <cell r="H136" t="str">
            <v>50</v>
          </cell>
          <cell r="I136" t="str">
            <v>2</v>
          </cell>
          <cell r="J136">
            <v>68627.35458329838</v>
          </cell>
          <cell r="K136">
            <v>0.3381929372454598</v>
          </cell>
        </row>
        <row r="137">
          <cell r="H137" t="str">
            <v>50</v>
          </cell>
          <cell r="I137" t="str">
            <v>3</v>
          </cell>
          <cell r="J137">
            <v>32576.5377039538</v>
          </cell>
          <cell r="K137">
            <v>0.16053591222163782</v>
          </cell>
        </row>
        <row r="138">
          <cell r="H138" t="str">
            <v>50</v>
          </cell>
          <cell r="I138" t="str">
            <v>4</v>
          </cell>
          <cell r="J138">
            <v>405912.25196506735</v>
          </cell>
          <cell r="K138">
            <v>2.0003198081803064</v>
          </cell>
        </row>
        <row r="139">
          <cell r="H139" t="str">
            <v>51</v>
          </cell>
          <cell r="I139" t="str">
            <v>1</v>
          </cell>
          <cell r="J139">
            <v>48074.066104573976</v>
          </cell>
          <cell r="K139">
            <v>0.23690713010807218</v>
          </cell>
        </row>
        <row r="140">
          <cell r="H140" t="str">
            <v>51</v>
          </cell>
          <cell r="I140" t="str">
            <v>2</v>
          </cell>
          <cell r="J140">
            <v>60043.1331922558</v>
          </cell>
          <cell r="K140">
            <v>0.295890227723439</v>
          </cell>
        </row>
        <row r="141">
          <cell r="H141" t="str">
            <v>51</v>
          </cell>
          <cell r="I141" t="str">
            <v>3</v>
          </cell>
          <cell r="J141">
            <v>23163.078953454475</v>
          </cell>
          <cell r="K141">
            <v>0.11414675320770262</v>
          </cell>
        </row>
        <row r="142">
          <cell r="H142" t="str">
            <v>51</v>
          </cell>
          <cell r="I142" t="str">
            <v>4</v>
          </cell>
          <cell r="J142">
            <v>387575.36721627286</v>
          </cell>
          <cell r="K142">
            <v>1.9099563525177519</v>
          </cell>
        </row>
        <row r="143">
          <cell r="H143" t="str">
            <v>52</v>
          </cell>
          <cell r="I143" t="str">
            <v>1</v>
          </cell>
          <cell r="J143">
            <v>62616.04466407643</v>
          </cell>
          <cell r="K143">
            <v>0.3085694355001484</v>
          </cell>
        </row>
        <row r="144">
          <cell r="H144" t="str">
            <v>52</v>
          </cell>
          <cell r="I144" t="str">
            <v>2</v>
          </cell>
          <cell r="J144">
            <v>70887.20082276649</v>
          </cell>
          <cell r="K144">
            <v>0.3493293717195758</v>
          </cell>
        </row>
        <row r="145">
          <cell r="H145" t="str">
            <v>52</v>
          </cell>
          <cell r="I145" t="str">
            <v>3</v>
          </cell>
          <cell r="J145">
            <v>31069.148399407462</v>
          </cell>
          <cell r="K145">
            <v>0.15310755629021186</v>
          </cell>
        </row>
        <row r="146">
          <cell r="H146" t="str">
            <v>52</v>
          </cell>
          <cell r="I146" t="str">
            <v>4</v>
          </cell>
          <cell r="J146">
            <v>363362.76349643467</v>
          </cell>
          <cell r="K146">
            <v>1.7906375820348628</v>
          </cell>
        </row>
        <row r="147">
          <cell r="H147" t="str">
            <v>53</v>
          </cell>
          <cell r="I147" t="str">
            <v>1</v>
          </cell>
          <cell r="J147">
            <v>44091.72188464459</v>
          </cell>
          <cell r="K147">
            <v>0.21728229250449413</v>
          </cell>
        </row>
        <row r="148">
          <cell r="H148" t="str">
            <v>53</v>
          </cell>
          <cell r="I148" t="str">
            <v>2</v>
          </cell>
          <cell r="J148">
            <v>49721.226825854945</v>
          </cell>
          <cell r="K148">
            <v>0.2450242741511114</v>
          </cell>
        </row>
        <row r="149">
          <cell r="H149" t="str">
            <v>53</v>
          </cell>
          <cell r="I149" t="str">
            <v>3</v>
          </cell>
          <cell r="J149">
            <v>23440.85526097949</v>
          </cell>
          <cell r="K149">
            <v>0.11551562405970463</v>
          </cell>
        </row>
        <row r="150">
          <cell r="H150" t="str">
            <v>53</v>
          </cell>
          <cell r="I150" t="str">
            <v>4</v>
          </cell>
          <cell r="J150">
            <v>365002.9913906828</v>
          </cell>
          <cell r="K150">
            <v>1.7987205613756214</v>
          </cell>
        </row>
        <row r="151">
          <cell r="H151" t="str">
            <v>54</v>
          </cell>
          <cell r="I151" t="str">
            <v>1</v>
          </cell>
          <cell r="J151">
            <v>45049.06203801384</v>
          </cell>
          <cell r="K151">
            <v>0.2220000275880749</v>
          </cell>
        </row>
        <row r="152">
          <cell r="H152" t="str">
            <v>54</v>
          </cell>
          <cell r="I152" t="str">
            <v>2</v>
          </cell>
          <cell r="J152">
            <v>49532.0942053895</v>
          </cell>
          <cell r="K152">
            <v>0.24409223594517263</v>
          </cell>
        </row>
        <row r="153">
          <cell r="H153" t="str">
            <v>54</v>
          </cell>
          <cell r="I153" t="str">
            <v>3</v>
          </cell>
          <cell r="J153">
            <v>18793.21009157622</v>
          </cell>
          <cell r="K153">
            <v>0.09261220922375393</v>
          </cell>
        </row>
        <row r="154">
          <cell r="H154" t="str">
            <v>54</v>
          </cell>
          <cell r="I154" t="str">
            <v>4</v>
          </cell>
          <cell r="J154">
            <v>393910.5713985142</v>
          </cell>
          <cell r="K154">
            <v>1.9411759926080803</v>
          </cell>
        </row>
        <row r="155">
          <cell r="H155" t="str">
            <v>55</v>
          </cell>
          <cell r="I155" t="str">
            <v>1</v>
          </cell>
          <cell r="J155">
            <v>38570.89739596898</v>
          </cell>
          <cell r="K155">
            <v>0.1900758839057827</v>
          </cell>
        </row>
        <row r="156">
          <cell r="H156" t="str">
            <v>55</v>
          </cell>
          <cell r="I156" t="str">
            <v>2</v>
          </cell>
          <cell r="J156">
            <v>56345.36601573265</v>
          </cell>
          <cell r="K156">
            <v>0.2776677747340801</v>
          </cell>
        </row>
        <row r="157">
          <cell r="H157" t="str">
            <v>55</v>
          </cell>
          <cell r="I157" t="str">
            <v>3</v>
          </cell>
          <cell r="J157">
            <v>20236.29498741523</v>
          </cell>
          <cell r="K157">
            <v>0.09972367552726676</v>
          </cell>
        </row>
        <row r="158">
          <cell r="H158" t="str">
            <v>55</v>
          </cell>
          <cell r="I158" t="str">
            <v>4</v>
          </cell>
          <cell r="J158">
            <v>300943.3042890827</v>
          </cell>
          <cell r="K158">
            <v>1.4830369120281983</v>
          </cell>
        </row>
        <row r="159">
          <cell r="H159" t="str">
            <v>56</v>
          </cell>
          <cell r="I159" t="str">
            <v>1</v>
          </cell>
          <cell r="J159">
            <v>50581.0664355623</v>
          </cell>
          <cell r="K159">
            <v>0.24926153034337747</v>
          </cell>
        </row>
        <row r="160">
          <cell r="H160" t="str">
            <v>56</v>
          </cell>
          <cell r="I160" t="str">
            <v>2</v>
          </cell>
          <cell r="J160">
            <v>51629.26806995085</v>
          </cell>
          <cell r="K160">
            <v>0.25442702727549477</v>
          </cell>
        </row>
        <row r="161">
          <cell r="H161" t="str">
            <v>56</v>
          </cell>
          <cell r="I161" t="str">
            <v>3</v>
          </cell>
          <cell r="J161">
            <v>11144.626484204831</v>
          </cell>
          <cell r="K161">
            <v>0.05492028635056889</v>
          </cell>
        </row>
        <row r="162">
          <cell r="H162" t="str">
            <v>56</v>
          </cell>
          <cell r="I162" t="str">
            <v>4</v>
          </cell>
          <cell r="J162">
            <v>283481.72939077666</v>
          </cell>
          <cell r="K162">
            <v>1.3969869493034675</v>
          </cell>
        </row>
        <row r="163">
          <cell r="H163" t="str">
            <v>57</v>
          </cell>
          <cell r="I163" t="str">
            <v>1</v>
          </cell>
          <cell r="J163">
            <v>50343.73527021218</v>
          </cell>
          <cell r="K163">
            <v>0.24809197158073823</v>
          </cell>
        </row>
        <row r="164">
          <cell r="H164" t="str">
            <v>57</v>
          </cell>
          <cell r="I164" t="str">
            <v>2</v>
          </cell>
          <cell r="J164">
            <v>46861.157985770275</v>
          </cell>
          <cell r="K164">
            <v>0.23092996601952784</v>
          </cell>
        </row>
        <row r="165">
          <cell r="H165" t="str">
            <v>57</v>
          </cell>
          <cell r="I165" t="str">
            <v>3</v>
          </cell>
          <cell r="J165">
            <v>12545.427085463507</v>
          </cell>
          <cell r="K165">
            <v>0.061823377293115156</v>
          </cell>
        </row>
        <row r="166">
          <cell r="H166" t="str">
            <v>57</v>
          </cell>
          <cell r="I166" t="str">
            <v>4</v>
          </cell>
          <cell r="J166">
            <v>235116.34597130914</v>
          </cell>
          <cell r="K166">
            <v>1.1586442187851431</v>
          </cell>
        </row>
        <row r="167">
          <cell r="H167" t="str">
            <v>58</v>
          </cell>
          <cell r="I167" t="str">
            <v>1</v>
          </cell>
          <cell r="J167">
            <v>34623.33232596637</v>
          </cell>
          <cell r="K167">
            <v>0.17062243660188986</v>
          </cell>
        </row>
        <row r="168">
          <cell r="H168" t="str">
            <v>58</v>
          </cell>
          <cell r="I168" t="str">
            <v>2</v>
          </cell>
          <cell r="J168">
            <v>48152.427888178136</v>
          </cell>
          <cell r="K168">
            <v>0.23729329393335435</v>
          </cell>
        </row>
        <row r="169">
          <cell r="H169" t="str">
            <v>58</v>
          </cell>
          <cell r="I169" t="str">
            <v>3</v>
          </cell>
          <cell r="J169">
            <v>9604.30266693727</v>
          </cell>
          <cell r="K169">
            <v>0.04732963041994336</v>
          </cell>
        </row>
        <row r="170">
          <cell r="H170" t="str">
            <v>58</v>
          </cell>
          <cell r="I170" t="str">
            <v>4</v>
          </cell>
          <cell r="J170">
            <v>195530.24265875935</v>
          </cell>
          <cell r="K170">
            <v>0.9635654395627313</v>
          </cell>
        </row>
        <row r="171">
          <cell r="H171" t="str">
            <v>59</v>
          </cell>
          <cell r="I171" t="str">
            <v>1</v>
          </cell>
          <cell r="J171">
            <v>35362.13133567781</v>
          </cell>
          <cell r="K171">
            <v>0.1742632094197475</v>
          </cell>
        </row>
        <row r="172">
          <cell r="H172" t="str">
            <v>59</v>
          </cell>
          <cell r="I172" t="str">
            <v>2</v>
          </cell>
          <cell r="J172">
            <v>34766.94846403551</v>
          </cell>
          <cell r="K172">
            <v>0.17133017135087394</v>
          </cell>
        </row>
        <row r="173">
          <cell r="H173" t="str">
            <v>59</v>
          </cell>
          <cell r="I173" t="str">
            <v>3</v>
          </cell>
          <cell r="J173">
            <v>12550.70982528934</v>
          </cell>
          <cell r="K173">
            <v>0.06184941042974485</v>
          </cell>
        </row>
        <row r="174">
          <cell r="H174" t="str">
            <v>59</v>
          </cell>
          <cell r="I174" t="str">
            <v>4</v>
          </cell>
          <cell r="J174">
            <v>174006.2521789887</v>
          </cell>
          <cell r="K174">
            <v>0.8574960506755123</v>
          </cell>
        </row>
        <row r="175">
          <cell r="H175" t="str">
            <v>60</v>
          </cell>
          <cell r="I175" t="str">
            <v>1</v>
          </cell>
          <cell r="J175">
            <v>14092.75756739789</v>
          </cell>
          <cell r="K175">
            <v>0.0694485617950131</v>
          </cell>
        </row>
        <row r="176">
          <cell r="H176" t="str">
            <v>60</v>
          </cell>
          <cell r="I176" t="str">
            <v>2</v>
          </cell>
          <cell r="J176">
            <v>22306.58831929983</v>
          </cell>
          <cell r="K176">
            <v>0.10992600063685416</v>
          </cell>
        </row>
        <row r="177">
          <cell r="H177" t="str">
            <v>60</v>
          </cell>
          <cell r="I177" t="str">
            <v>3</v>
          </cell>
          <cell r="J177">
            <v>4220.965686992513</v>
          </cell>
          <cell r="K177">
            <v>0.020800754922931333</v>
          </cell>
        </row>
        <row r="178">
          <cell r="H178" t="str">
            <v>60</v>
          </cell>
          <cell r="I178" t="str">
            <v>4</v>
          </cell>
          <cell r="J178">
            <v>102623.04513082793</v>
          </cell>
          <cell r="K178">
            <v>0.5057223795468063</v>
          </cell>
        </row>
        <row r="179">
          <cell r="H179" t="str">
            <v>61</v>
          </cell>
          <cell r="I179" t="str">
            <v>1</v>
          </cell>
          <cell r="J179">
            <v>8764.891210869004</v>
          </cell>
          <cell r="K179">
            <v>0.04319304337518638</v>
          </cell>
        </row>
        <row r="180">
          <cell r="H180" t="str">
            <v>61</v>
          </cell>
          <cell r="I180" t="str">
            <v>2</v>
          </cell>
          <cell r="J180">
            <v>8246.14256786537</v>
          </cell>
          <cell r="K180">
            <v>0.04063667021560971</v>
          </cell>
        </row>
        <row r="181">
          <cell r="H181" t="str">
            <v>61</v>
          </cell>
          <cell r="I181" t="str">
            <v>3</v>
          </cell>
          <cell r="J181">
            <v>2253.5411057344822</v>
          </cell>
          <cell r="K181">
            <v>0.011105363020028217</v>
          </cell>
        </row>
        <row r="182">
          <cell r="H182" t="str">
            <v>61</v>
          </cell>
          <cell r="I182" t="str">
            <v>4</v>
          </cell>
          <cell r="J182">
            <v>39463.03199739318</v>
          </cell>
          <cell r="K182">
            <v>0.19447228856258383</v>
          </cell>
        </row>
        <row r="183">
          <cell r="H183" t="str">
            <v>62</v>
          </cell>
          <cell r="I183" t="str">
            <v>1</v>
          </cell>
          <cell r="J183">
            <v>2809.4778123417846</v>
          </cell>
          <cell r="K183">
            <v>0.013844997512304674</v>
          </cell>
        </row>
        <row r="184">
          <cell r="H184" t="str">
            <v>62</v>
          </cell>
          <cell r="I184" t="str">
            <v>2</v>
          </cell>
          <cell r="J184">
            <v>5242.966922893247</v>
          </cell>
          <cell r="K184">
            <v>0.02583713730917408</v>
          </cell>
        </row>
        <row r="185">
          <cell r="H185" t="str">
            <v>62</v>
          </cell>
          <cell r="I185" t="str">
            <v>4</v>
          </cell>
          <cell r="J185">
            <v>31878.194237835352</v>
          </cell>
          <cell r="K185">
            <v>0.1570945027509273</v>
          </cell>
        </row>
        <row r="186">
          <cell r="H186" t="str">
            <v>63</v>
          </cell>
          <cell r="I186" t="str">
            <v>1</v>
          </cell>
          <cell r="J186">
            <v>6600.466114220377</v>
          </cell>
          <cell r="K186">
            <v>0.03252684058581746</v>
          </cell>
        </row>
        <row r="187">
          <cell r="H187" t="str">
            <v>63</v>
          </cell>
          <cell r="I187" t="str">
            <v>2</v>
          </cell>
          <cell r="J187">
            <v>10133.67815582106</v>
          </cell>
          <cell r="K187">
            <v>0.04993837226316939</v>
          </cell>
        </row>
        <row r="188">
          <cell r="H188" t="str">
            <v>63</v>
          </cell>
          <cell r="I188" t="str">
            <v>3</v>
          </cell>
          <cell r="J188">
            <v>1131.9394926188597</v>
          </cell>
          <cell r="K188">
            <v>0.0055781538442991625</v>
          </cell>
        </row>
        <row r="189">
          <cell r="H189" t="str">
            <v>63</v>
          </cell>
          <cell r="I189" t="str">
            <v>4</v>
          </cell>
          <cell r="J189">
            <v>20791.852645294573</v>
          </cell>
          <cell r="K189">
            <v>0.10246144208213771</v>
          </cell>
        </row>
        <row r="190">
          <cell r="H190" t="str">
            <v>64</v>
          </cell>
          <cell r="I190" t="str">
            <v>1</v>
          </cell>
          <cell r="J190">
            <v>2626.209582833401</v>
          </cell>
          <cell r="K190">
            <v>0.012941858797173446</v>
          </cell>
        </row>
        <row r="191">
          <cell r="H191" t="str">
            <v>64</v>
          </cell>
          <cell r="I191" t="str">
            <v>2</v>
          </cell>
          <cell r="J191">
            <v>5559.168634657931</v>
          </cell>
          <cell r="K191">
            <v>0.027395367060459957</v>
          </cell>
        </row>
        <row r="192">
          <cell r="H192" t="str">
            <v>64</v>
          </cell>
          <cell r="I192" t="str">
            <v>3</v>
          </cell>
          <cell r="J192">
            <v>1741.7880092682187</v>
          </cell>
          <cell r="K192">
            <v>0.00858346364201395</v>
          </cell>
        </row>
        <row r="193">
          <cell r="H193" t="str">
            <v>64</v>
          </cell>
          <cell r="I193" t="str">
            <v>4</v>
          </cell>
          <cell r="J193">
            <v>22100.48734466362</v>
          </cell>
          <cell r="K193">
            <v>0.1089103430407746</v>
          </cell>
        </row>
        <row r="194">
          <cell r="H194" t="str">
            <v>65</v>
          </cell>
          <cell r="I194" t="str">
            <v>2</v>
          </cell>
          <cell r="J194">
            <v>1792.563824403032</v>
          </cell>
          <cell r="K194">
            <v>0.00883368488638134</v>
          </cell>
        </row>
        <row r="195">
          <cell r="H195" t="str">
            <v>65</v>
          </cell>
          <cell r="I195" t="str">
            <v>3</v>
          </cell>
          <cell r="J195">
            <v>289.4071688480159</v>
          </cell>
          <cell r="K195">
            <v>0.0014261872847481558</v>
          </cell>
        </row>
        <row r="196">
          <cell r="H196" t="str">
            <v>65</v>
          </cell>
          <cell r="I196" t="str">
            <v>4</v>
          </cell>
          <cell r="J196">
            <v>7512.614008746803</v>
          </cell>
          <cell r="K196">
            <v>0.0370218699735192</v>
          </cell>
        </row>
        <row r="197">
          <cell r="H197" t="str">
            <v>66</v>
          </cell>
          <cell r="I197" t="str">
            <v>1</v>
          </cell>
          <cell r="J197">
            <v>1904.7106895876934</v>
          </cell>
          <cell r="K197">
            <v>0.009386340281157425</v>
          </cell>
        </row>
        <row r="198">
          <cell r="H198" t="str">
            <v>66</v>
          </cell>
          <cell r="I198" t="str">
            <v>2</v>
          </cell>
          <cell r="J198">
            <v>1876.667226054133</v>
          </cell>
          <cell r="K198">
            <v>0.009248143182339647</v>
          </cell>
        </row>
        <row r="199">
          <cell r="H199" t="str">
            <v>66</v>
          </cell>
          <cell r="I199" t="str">
            <v>4</v>
          </cell>
          <cell r="J199">
            <v>7440.822489211889</v>
          </cell>
          <cell r="K199">
            <v>0.03666808415431853</v>
          </cell>
        </row>
        <row r="200">
          <cell r="H200" t="str">
            <v>67</v>
          </cell>
          <cell r="I200" t="str">
            <v>1</v>
          </cell>
          <cell r="J200">
            <v>1127.3619088986973</v>
          </cell>
          <cell r="K200">
            <v>0.0055555956895632155</v>
          </cell>
        </row>
        <row r="201">
          <cell r="H201" t="str">
            <v>67</v>
          </cell>
          <cell r="I201" t="str">
            <v>4</v>
          </cell>
          <cell r="J201">
            <v>4357.9564343409875</v>
          </cell>
          <cell r="K201">
            <v>0.021475840003837343</v>
          </cell>
        </row>
        <row r="202">
          <cell r="H202" t="str">
            <v>68</v>
          </cell>
          <cell r="I202" t="str">
            <v>2</v>
          </cell>
          <cell r="J202">
            <v>222.64378396950485</v>
          </cell>
          <cell r="K202">
            <v>0.0010971799177935259</v>
          </cell>
        </row>
        <row r="203">
          <cell r="H203" t="str">
            <v>68</v>
          </cell>
          <cell r="I203" t="str">
            <v>4</v>
          </cell>
          <cell r="J203">
            <v>3535.695169643187</v>
          </cell>
          <cell r="K203">
            <v>0.017423768435877007</v>
          </cell>
        </row>
        <row r="204">
          <cell r="H204" t="str">
            <v>69</v>
          </cell>
          <cell r="I204" t="str">
            <v>2</v>
          </cell>
          <cell r="J204">
            <v>1332.038688534926</v>
          </cell>
          <cell r="K204">
            <v>0.006564234908012178</v>
          </cell>
        </row>
        <row r="205">
          <cell r="H205" t="str">
            <v>69</v>
          </cell>
          <cell r="I205" t="str">
            <v>4</v>
          </cell>
          <cell r="J205">
            <v>2233.695060050242</v>
          </cell>
          <cell r="K205">
            <v>0.011007562477905991</v>
          </cell>
        </row>
        <row r="206">
          <cell r="H206" t="str">
            <v>70</v>
          </cell>
          <cell r="I206" t="str">
            <v>1</v>
          </cell>
          <cell r="J206">
            <v>307.4822743836563</v>
          </cell>
          <cell r="K206">
            <v>0.0015152607026182885</v>
          </cell>
        </row>
        <row r="207">
          <cell r="H207" t="str">
            <v>70</v>
          </cell>
          <cell r="I207" t="str">
            <v>2</v>
          </cell>
          <cell r="J207">
            <v>1013.2555651273739</v>
          </cell>
          <cell r="K207">
            <v>0.004993284060436897</v>
          </cell>
        </row>
        <row r="208">
          <cell r="H208" t="str">
            <v>70</v>
          </cell>
          <cell r="I208" t="str">
            <v>4</v>
          </cell>
          <cell r="J208">
            <v>6226.801117658032</v>
          </cell>
          <cell r="K208">
            <v>0.030685433999470792</v>
          </cell>
        </row>
        <row r="209">
          <cell r="H209" t="str">
            <v>71</v>
          </cell>
          <cell r="I209" t="str">
            <v>2</v>
          </cell>
          <cell r="J209">
            <v>433.1057113520148</v>
          </cell>
          <cell r="K209">
            <v>0.002134328119585844</v>
          </cell>
        </row>
        <row r="210">
          <cell r="H210" t="str">
            <v>71</v>
          </cell>
          <cell r="I210" t="str">
            <v>4</v>
          </cell>
          <cell r="J210">
            <v>2438.742901854386</v>
          </cell>
          <cell r="K210">
            <v>0.012018030276302848</v>
          </cell>
        </row>
        <row r="211">
          <cell r="H211" t="str">
            <v>72</v>
          </cell>
          <cell r="I211" t="str">
            <v>4</v>
          </cell>
          <cell r="J211">
            <v>374.04736152835585</v>
          </cell>
          <cell r="K211">
            <v>0.001843290866044471</v>
          </cell>
        </row>
        <row r="212">
          <cell r="H212" t="str">
            <v>73</v>
          </cell>
          <cell r="I212" t="str">
            <v>1</v>
          </cell>
          <cell r="J212">
            <v>1882.7820900236447</v>
          </cell>
          <cell r="K212">
            <v>0.00927827699442176</v>
          </cell>
        </row>
        <row r="213">
          <cell r="H213" t="str">
            <v>73</v>
          </cell>
          <cell r="I213" t="str">
            <v>2</v>
          </cell>
          <cell r="J213">
            <v>329.2525075681886</v>
          </cell>
          <cell r="K213">
            <v>0.0016225435659881575</v>
          </cell>
        </row>
        <row r="214">
          <cell r="H214" t="str">
            <v>73</v>
          </cell>
          <cell r="I214" t="str">
            <v>4</v>
          </cell>
          <cell r="J214">
            <v>1628.0350735982277</v>
          </cell>
          <cell r="K214">
            <v>0.008022893594281256</v>
          </cell>
        </row>
        <row r="215">
          <cell r="H215" t="str">
            <v>74</v>
          </cell>
          <cell r="I215" t="str">
            <v>4</v>
          </cell>
          <cell r="J215">
            <v>737.2510110356455</v>
          </cell>
          <cell r="K215">
            <v>0.0036331443405223326</v>
          </cell>
        </row>
        <row r="216">
          <cell r="H216" t="str">
            <v>76</v>
          </cell>
          <cell r="I216" t="str">
            <v>2</v>
          </cell>
          <cell r="J216">
            <v>598.439213747838</v>
          </cell>
          <cell r="K216">
            <v>0.0029490851962622406</v>
          </cell>
        </row>
        <row r="217">
          <cell r="H217" t="str">
            <v>81</v>
          </cell>
          <cell r="I217" t="str">
            <v>4</v>
          </cell>
          <cell r="J217">
            <v>351.8145296729055</v>
          </cell>
          <cell r="K217">
            <v>0.0017337283343960624</v>
          </cell>
        </row>
        <row r="218">
          <cell r="H218" t="str">
            <v>82</v>
          </cell>
          <cell r="I218" t="str">
            <v>2</v>
          </cell>
          <cell r="J218">
            <v>564.943590990982</v>
          </cell>
          <cell r="K218">
            <v>0.0027840200686059303</v>
          </cell>
        </row>
        <row r="219">
          <cell r="H219" t="str">
            <v>83</v>
          </cell>
          <cell r="I219" t="str">
            <v>4</v>
          </cell>
          <cell r="J219">
            <v>341.5496717696223</v>
          </cell>
          <cell r="K219">
            <v>0.0016831435134336723</v>
          </cell>
        </row>
        <row r="220">
          <cell r="H220" t="str">
            <v>88</v>
          </cell>
          <cell r="I220" t="str">
            <v>1</v>
          </cell>
          <cell r="J220">
            <v>862.112195927257</v>
          </cell>
          <cell r="K220">
            <v>0.004248455408868819</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ee"/>
      <sheetName val="V2.3-5"/>
      <sheetName val="cnracl"/>
      <sheetName val="V2.3-1 à V2.3-4"/>
      <sheetName val="V2.3-6 &amp; 7"/>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yramides 3FP évolution"/>
      <sheetName val="(pyramides FPH FPT 2004)"/>
      <sheetName val="données-Pyramides FPH FPT"/>
      <sheetName val="données pyramide tit FPE"/>
      <sheetName val="(données pyramid(tit+NT) FPE)"/>
      <sheetName val="retraites FPE civils mili PTT"/>
      <sheetName val="retraites FPE civils (mili)"/>
      <sheetName val="Cotisants COR"/>
      <sheetName val="graphiq retraite FPH-FPT"/>
      <sheetName val="(retrait FPH-FPT anciens chiff)"/>
      <sheetName val=" tableau retraite 3FP"/>
      <sheetName val=" tableau retraite FPE (2)"/>
      <sheetName val=" tableau retraite 3FP (3)"/>
      <sheetName val=" tableau retraite 3FP (4)"/>
      <sheetName val="tableau QP"/>
      <sheetName val="projections FP9"/>
    </sheetNames>
    <sheetDataSet>
      <sheetData sheetId="5">
        <row r="4">
          <cell r="A4" t="str">
            <v>Dates</v>
          </cell>
          <cell r="B4" t="str">
            <v>n.s.</v>
          </cell>
          <cell r="E4">
            <v>1995</v>
          </cell>
          <cell r="F4">
            <v>1996</v>
          </cell>
          <cell r="G4">
            <v>1997</v>
          </cell>
          <cell r="H4">
            <v>1998</v>
          </cell>
          <cell r="I4">
            <v>1999</v>
          </cell>
          <cell r="J4">
            <v>2000</v>
          </cell>
          <cell r="K4">
            <v>2001</v>
          </cell>
          <cell r="L4">
            <v>2002</v>
          </cell>
          <cell r="M4">
            <v>2003</v>
          </cell>
          <cell r="N4">
            <v>2004</v>
          </cell>
          <cell r="O4">
            <v>2005</v>
          </cell>
          <cell r="P4">
            <v>2006</v>
          </cell>
          <cell r="Q4">
            <v>2007</v>
          </cell>
          <cell r="R4">
            <v>2008</v>
          </cell>
          <cell r="S4">
            <v>2009</v>
          </cell>
          <cell r="T4">
            <v>2010</v>
          </cell>
          <cell r="U4">
            <v>2011</v>
          </cell>
          <cell r="V4">
            <v>2012</v>
          </cell>
          <cell r="W4">
            <v>2013</v>
          </cell>
          <cell r="X4">
            <v>2014</v>
          </cell>
          <cell r="Y4">
            <v>2015</v>
          </cell>
          <cell r="Z4">
            <v>2016</v>
          </cell>
          <cell r="AA4">
            <v>2017</v>
          </cell>
          <cell r="AB4">
            <v>2018</v>
          </cell>
          <cell r="AC4">
            <v>2019</v>
          </cell>
          <cell r="AD4">
            <v>2020</v>
          </cell>
          <cell r="AE4">
            <v>2021</v>
          </cell>
          <cell r="AF4">
            <v>2022</v>
          </cell>
          <cell r="AG4">
            <v>2023</v>
          </cell>
          <cell r="AH4">
            <v>2024</v>
          </cell>
          <cell r="AI4">
            <v>2025</v>
          </cell>
          <cell r="AJ4">
            <v>2026</v>
          </cell>
          <cell r="AK4">
            <v>2027</v>
          </cell>
          <cell r="AL4">
            <v>2028</v>
          </cell>
          <cell r="AM4">
            <v>2029</v>
          </cell>
          <cell r="AN4">
            <v>2030</v>
          </cell>
          <cell r="AO4">
            <v>2031</v>
          </cell>
          <cell r="AP4">
            <v>2032</v>
          </cell>
          <cell r="AQ4">
            <v>2033</v>
          </cell>
          <cell r="AR4">
            <v>2034</v>
          </cell>
          <cell r="AS4">
            <v>2035</v>
          </cell>
          <cell r="AT4">
            <v>2036</v>
          </cell>
          <cell r="AU4">
            <v>2037</v>
          </cell>
          <cell r="AV4">
            <v>2038</v>
          </cell>
          <cell r="AW4">
            <v>2039</v>
          </cell>
          <cell r="AX4">
            <v>2040</v>
          </cell>
          <cell r="AY4">
            <v>2041</v>
          </cell>
          <cell r="AZ4">
            <v>2042</v>
          </cell>
          <cell r="BA4">
            <v>2043</v>
          </cell>
          <cell r="BB4">
            <v>2044</v>
          </cell>
          <cell r="BC4">
            <v>2045</v>
          </cell>
          <cell r="BD4">
            <v>2046</v>
          </cell>
          <cell r="BE4">
            <v>2047</v>
          </cell>
          <cell r="BF4">
            <v>2048</v>
          </cell>
          <cell r="BG4">
            <v>2049</v>
          </cell>
          <cell r="BH4">
            <v>2050</v>
          </cell>
        </row>
        <row r="5">
          <cell r="A5" t="str">
            <v>Eff_Cotisants</v>
          </cell>
          <cell r="B5" t="str">
            <v>Effectif de cotisants en moyenne annuelle</v>
          </cell>
          <cell r="L5">
            <v>2476549.5</v>
          </cell>
          <cell r="M5">
            <v>2487781</v>
          </cell>
          <cell r="N5">
            <v>2487292.652929331</v>
          </cell>
          <cell r="O5">
            <v>2476136.05076694</v>
          </cell>
          <cell r="P5">
            <v>2450015.5464907223</v>
          </cell>
          <cell r="Q5">
            <v>2418656.4873335445</v>
          </cell>
          <cell r="R5">
            <v>2395793.3573253164</v>
          </cell>
          <cell r="S5">
            <v>2372415.9446840617</v>
          </cell>
          <cell r="T5">
            <v>2349167.4845989756</v>
          </cell>
          <cell r="U5">
            <v>2326084.9945639907</v>
          </cell>
          <cell r="V5">
            <v>2304874.850389417</v>
          </cell>
          <cell r="W5">
            <v>2285713.955056619</v>
          </cell>
          <cell r="X5">
            <v>2266783.8686903855</v>
          </cell>
          <cell r="Y5">
            <v>2246865.172370987</v>
          </cell>
          <cell r="Z5">
            <v>2225799.23971605</v>
          </cell>
          <cell r="AA5">
            <v>2204130.6219913615</v>
          </cell>
          <cell r="AB5">
            <v>2182619.22356929</v>
          </cell>
          <cell r="AC5">
            <v>2162001.4406728623</v>
          </cell>
          <cell r="AD5">
            <v>2142811.214715534</v>
          </cell>
          <cell r="AE5">
            <v>2125293.6207985543</v>
          </cell>
          <cell r="AF5">
            <v>2108787.0022084387</v>
          </cell>
          <cell r="AG5">
            <v>2092676.1821703888</v>
          </cell>
          <cell r="AH5">
            <v>2077325.0879317527</v>
          </cell>
          <cell r="AI5">
            <v>2064695.8968116222</v>
          </cell>
          <cell r="AJ5">
            <v>2054979.9237343199</v>
          </cell>
          <cell r="AK5">
            <v>2046394.4353036769</v>
          </cell>
          <cell r="AL5">
            <v>2037885.7029630113</v>
          </cell>
          <cell r="AM5">
            <v>2029166.2620157106</v>
          </cell>
          <cell r="AN5">
            <v>2020653.7096898817</v>
          </cell>
          <cell r="AO5">
            <v>2012755.4560294745</v>
          </cell>
          <cell r="AP5">
            <v>2005892.7426776227</v>
          </cell>
          <cell r="AQ5">
            <v>2000219.7463596682</v>
          </cell>
          <cell r="AR5">
            <v>1995862.785175208</v>
          </cell>
          <cell r="AS5">
            <v>1992610.9388565854</v>
          </cell>
          <cell r="AT5">
            <v>1989383.985915987</v>
          </cell>
          <cell r="AU5">
            <v>1985445.6348252522</v>
          </cell>
          <cell r="AV5">
            <v>1981127.197979338</v>
          </cell>
          <cell r="AW5">
            <v>1976806.5854586945</v>
          </cell>
          <cell r="AX5">
            <v>1972485.8568864488</v>
          </cell>
          <cell r="AY5">
            <v>1968190.3818676965</v>
          </cell>
          <cell r="AZ5">
            <v>1964039.4479811103</v>
          </cell>
          <cell r="BA5">
            <v>1960015.0798935732</v>
          </cell>
          <cell r="BB5">
            <v>1955835.3902492689</v>
          </cell>
          <cell r="BC5">
            <v>1951340.2626786672</v>
          </cell>
          <cell r="BD5">
            <v>1946678.4934465773</v>
          </cell>
          <cell r="BE5">
            <v>1942001.0827086584</v>
          </cell>
          <cell r="BF5">
            <v>1937410.0932521303</v>
          </cell>
          <cell r="BG5">
            <v>1933033.052200729</v>
          </cell>
          <cell r="BH5">
            <v>1928894.2180923722</v>
          </cell>
        </row>
        <row r="6">
          <cell r="A6" t="str">
            <v>Eff_DD</v>
          </cell>
          <cell r="B6" t="str">
            <v>Effectifs pensionnés de droit direct en moyenne annuelle</v>
          </cell>
          <cell r="K6">
            <v>1343405</v>
          </cell>
          <cell r="L6">
            <v>1381459.5</v>
          </cell>
          <cell r="M6">
            <v>1424941</v>
          </cell>
          <cell r="N6">
            <v>1472539.31093</v>
          </cell>
          <cell r="O6">
            <v>1519433.0267943982</v>
          </cell>
          <cell r="P6">
            <v>1570832.8071405678</v>
          </cell>
          <cell r="Q6">
            <v>1629130.0754313315</v>
          </cell>
          <cell r="R6">
            <v>1690635.078417269</v>
          </cell>
          <cell r="S6">
            <v>1751594.0142368807</v>
          </cell>
          <cell r="T6">
            <v>1810140.0971047876</v>
          </cell>
          <cell r="U6">
            <v>1866036.3395133363</v>
          </cell>
          <cell r="V6">
            <v>1919767.1705754753</v>
          </cell>
          <cell r="W6">
            <v>1971368.5059337625</v>
          </cell>
          <cell r="X6">
            <v>2020726.248903234</v>
          </cell>
          <cell r="Y6">
            <v>2068385.8097145355</v>
          </cell>
          <cell r="Z6">
            <v>2114184.398319425</v>
          </cell>
          <cell r="AA6">
            <v>2158425.270227993</v>
          </cell>
          <cell r="AB6">
            <v>2201113.19688584</v>
          </cell>
          <cell r="AC6">
            <v>2241737.7514517237</v>
          </cell>
          <cell r="AD6">
            <v>2279444.56611298</v>
          </cell>
          <cell r="AE6">
            <v>2314109.9671185156</v>
          </cell>
          <cell r="AF6">
            <v>2346616.0353179676</v>
          </cell>
          <cell r="AG6">
            <v>2377806.8533525886</v>
          </cell>
          <cell r="AH6">
            <v>2408078.816824265</v>
          </cell>
          <cell r="AI6">
            <v>2436596.743530276</v>
          </cell>
          <cell r="AJ6">
            <v>2462930.676888477</v>
          </cell>
          <cell r="AK6">
            <v>2487776.845482104</v>
          </cell>
          <cell r="AL6">
            <v>2511739.8894889792</v>
          </cell>
          <cell r="AM6">
            <v>2535130.9576869793</v>
          </cell>
          <cell r="AN6">
            <v>2557977.006625748</v>
          </cell>
          <cell r="AO6">
            <v>2579819.096734409</v>
          </cell>
          <cell r="AP6">
            <v>2600193.2153238496</v>
          </cell>
          <cell r="AQ6">
            <v>2618647.061646051</v>
          </cell>
          <cell r="AR6">
            <v>2634777.2078139363</v>
          </cell>
          <cell r="AS6">
            <v>2648646.2748933733</v>
          </cell>
          <cell r="AT6">
            <v>2660474.156828065</v>
          </cell>
          <cell r="AU6">
            <v>2670463.417646738</v>
          </cell>
          <cell r="AV6">
            <v>2678632.2918472914</v>
          </cell>
          <cell r="AW6">
            <v>2684689.411555294</v>
          </cell>
          <cell r="AX6">
            <v>2688423.1549356673</v>
          </cell>
          <cell r="AY6">
            <v>2689429.865066969</v>
          </cell>
          <cell r="AZ6">
            <v>2687750.9452653844</v>
          </cell>
          <cell r="BA6">
            <v>2684054.1836484927</v>
          </cell>
          <cell r="BB6">
            <v>2678835.108539872</v>
          </cell>
          <cell r="BC6">
            <v>2672441.8253624695</v>
          </cell>
          <cell r="BD6">
            <v>2665136.0928362114</v>
          </cell>
          <cell r="BE6">
            <v>2657099.689883915</v>
          </cell>
          <cell r="BF6">
            <v>2648552.573982866</v>
          </cell>
          <cell r="BG6">
            <v>2639668.6325160894</v>
          </cell>
          <cell r="BH6">
            <v>2630533.598023407</v>
          </cell>
        </row>
        <row r="7">
          <cell r="A7" t="str">
            <v>Eff_Derive</v>
          </cell>
          <cell r="B7" t="str">
            <v>Effectifs pensionnés de droit dérivé en moyenne annuelle</v>
          </cell>
          <cell r="K7">
            <v>436475</v>
          </cell>
          <cell r="L7">
            <v>438472.5</v>
          </cell>
          <cell r="M7">
            <v>439760</v>
          </cell>
          <cell r="N7">
            <v>441567.0874687757</v>
          </cell>
          <cell r="O7">
            <v>441492.38095345395</v>
          </cell>
          <cell r="P7">
            <v>441709.1043729763</v>
          </cell>
          <cell r="Q7">
            <v>442222.9712392823</v>
          </cell>
          <cell r="R7">
            <v>443038.50958539476</v>
          </cell>
          <cell r="S7">
            <v>444161.66163194546</v>
          </cell>
          <cell r="T7">
            <v>445579.59139562387</v>
          </cell>
          <cell r="U7">
            <v>447272.9973431945</v>
          </cell>
          <cell r="V7">
            <v>449232.41730326635</v>
          </cell>
          <cell r="W7">
            <v>451461.16235155426</v>
          </cell>
          <cell r="X7">
            <v>453966.4772275919</v>
          </cell>
          <cell r="Y7">
            <v>456760.9528911372</v>
          </cell>
          <cell r="Z7">
            <v>459859.3186015418</v>
          </cell>
          <cell r="AA7">
            <v>463274.4094900368</v>
          </cell>
          <cell r="AB7">
            <v>467023.0023537821</v>
          </cell>
          <cell r="AC7">
            <v>471122.5975244515</v>
          </cell>
          <cell r="AD7">
            <v>475588.7056306413</v>
          </cell>
          <cell r="AE7">
            <v>480434.0599641165</v>
          </cell>
          <cell r="AF7">
            <v>485665.2638913609</v>
          </cell>
          <cell r="AG7">
            <v>491281.961436416</v>
          </cell>
          <cell r="AH7">
            <v>497283.6956045158</v>
          </cell>
          <cell r="AI7">
            <v>503672.2417989335</v>
          </cell>
          <cell r="AJ7">
            <v>510451.127722107</v>
          </cell>
          <cell r="AK7">
            <v>517622.4703312971</v>
          </cell>
          <cell r="AL7">
            <v>525188.530736424</v>
          </cell>
          <cell r="AM7">
            <v>533156.1292826268</v>
          </cell>
          <cell r="AN7">
            <v>541532.6143675316</v>
          </cell>
          <cell r="AO7">
            <v>550323.4266361292</v>
          </cell>
          <cell r="AP7">
            <v>559531.2294922823</v>
          </cell>
          <cell r="AQ7">
            <v>569151.6679546365</v>
          </cell>
          <cell r="AR7">
            <v>579176.6165103725</v>
          </cell>
          <cell r="AS7">
            <v>589594.6733605675</v>
          </cell>
          <cell r="AT7">
            <v>600378.2227343787</v>
          </cell>
          <cell r="AU7">
            <v>611479.8175898877</v>
          </cell>
          <cell r="AV7">
            <v>622839.5887688976</v>
          </cell>
          <cell r="AW7">
            <v>634401.62186444</v>
          </cell>
          <cell r="AX7">
            <v>646290.4110324975</v>
          </cell>
          <cell r="AY7">
            <v>658657.8794022973</v>
          </cell>
          <cell r="AZ7">
            <v>671450.7576291852</v>
          </cell>
          <cell r="BA7">
            <v>684552.0991021218</v>
          </cell>
          <cell r="BB7">
            <v>697832.9263014144</v>
          </cell>
          <cell r="BC7">
            <v>711155.178787522</v>
          </cell>
          <cell r="BD7">
            <v>724385.662901703</v>
          </cell>
          <cell r="BE7">
            <v>737408.8457561748</v>
          </cell>
          <cell r="BF7">
            <v>750136.1771520827</v>
          </cell>
          <cell r="BG7">
            <v>762506.2530619628</v>
          </cell>
          <cell r="BH7">
            <v>774481.157967573</v>
          </cell>
        </row>
        <row r="8">
          <cell r="A8" t="str">
            <v>Eff_Flux</v>
          </cell>
          <cell r="B8" t="str">
            <v>Effectif flux nouveaux droits directs sur l'année</v>
          </cell>
          <cell r="J8">
            <v>69329</v>
          </cell>
          <cell r="K8">
            <v>70827</v>
          </cell>
          <cell r="L8">
            <v>77155</v>
          </cell>
          <cell r="M8">
            <v>86180</v>
          </cell>
          <cell r="N8">
            <v>82621.94843</v>
          </cell>
          <cell r="O8">
            <v>83544.22314496608</v>
          </cell>
          <cell r="P8">
            <v>92857.04058223011</v>
          </cell>
          <cell r="Q8">
            <v>98673.61638320144</v>
          </cell>
          <cell r="R8">
            <v>100735.82864675444</v>
          </cell>
          <cell r="S8">
            <v>99135.42999146541</v>
          </cell>
          <cell r="T8">
            <v>97495.25622395921</v>
          </cell>
          <cell r="U8">
            <v>95426.8849570117</v>
          </cell>
          <cell r="V8">
            <v>94798.83675407551</v>
          </cell>
          <cell r="W8">
            <v>92855.38263837002</v>
          </cell>
          <cell r="X8">
            <v>92016.91067582785</v>
          </cell>
          <cell r="Y8">
            <v>91172.10807561815</v>
          </cell>
          <cell r="Z8">
            <v>90020.59356233978</v>
          </cell>
          <cell r="AA8">
            <v>89777.52597083486</v>
          </cell>
          <cell r="AB8">
            <v>88634.58351854165</v>
          </cell>
          <cell r="AC8">
            <v>87382.46245959344</v>
          </cell>
          <cell r="AD8">
            <v>84529.3815529811</v>
          </cell>
          <cell r="AE8">
            <v>83030.2910701544</v>
          </cell>
          <cell r="AF8">
            <v>81973.96903299235</v>
          </cell>
          <cell r="AG8">
            <v>82225.87258517065</v>
          </cell>
          <cell r="AH8">
            <v>82061.37842138778</v>
          </cell>
          <cell r="AI8">
            <v>80769.28414755952</v>
          </cell>
          <cell r="AJ8">
            <v>79877.16771164196</v>
          </cell>
          <cell r="AK8">
            <v>80106.37967286141</v>
          </cell>
          <cell r="AL8">
            <v>80567.25565199349</v>
          </cell>
          <cell r="AM8">
            <v>81580.16489506894</v>
          </cell>
          <cell r="AN8">
            <v>82247.58374716504</v>
          </cell>
          <cell r="AO8">
            <v>82480.98898587824</v>
          </cell>
          <cell r="AP8">
            <v>82344.1320680101</v>
          </cell>
          <cell r="AQ8">
            <v>81760.92273647065</v>
          </cell>
          <cell r="AR8">
            <v>80875.73190787135</v>
          </cell>
          <cell r="AS8">
            <v>80451.36796814285</v>
          </cell>
          <cell r="AT8">
            <v>79977.40284561006</v>
          </cell>
          <cell r="AU8">
            <v>79841.14708060469</v>
          </cell>
          <cell r="AV8">
            <v>79221.49966881222</v>
          </cell>
          <cell r="AW8">
            <v>78327.10811882556</v>
          </cell>
          <cell r="AX8">
            <v>77590.82345784418</v>
          </cell>
          <cell r="AY8">
            <v>76517.15973856338</v>
          </cell>
          <cell r="AZ8">
            <v>75848.18575628939</v>
          </cell>
          <cell r="BA8">
            <v>75561.31815678661</v>
          </cell>
          <cell r="BB8">
            <v>75266.84640608804</v>
          </cell>
          <cell r="BC8">
            <v>75009.30629675534</v>
          </cell>
          <cell r="BD8">
            <v>74591.9615131072</v>
          </cell>
          <cell r="BE8">
            <v>74140.55548316604</v>
          </cell>
          <cell r="BF8">
            <v>73730.62150107432</v>
          </cell>
          <cell r="BG8">
            <v>73327.31783933827</v>
          </cell>
          <cell r="BH8">
            <v>72904.90748535114</v>
          </cell>
        </row>
        <row r="9">
          <cell r="A9" t="str">
            <v>Eff_Flux_Derive</v>
          </cell>
          <cell r="B9" t="str">
            <v>Effectif flux nouveaux droits dérivés sur l'année</v>
          </cell>
          <cell r="J9">
            <v>24765</v>
          </cell>
          <cell r="K9">
            <v>24395</v>
          </cell>
          <cell r="L9">
            <v>24216</v>
          </cell>
          <cell r="M9">
            <v>25062</v>
          </cell>
          <cell r="N9">
            <v>22681.646944573742</v>
          </cell>
          <cell r="O9">
            <v>22918.868658200452</v>
          </cell>
          <cell r="P9">
            <v>23174.25889672878</v>
          </cell>
          <cell r="Q9">
            <v>23420.87891161163</v>
          </cell>
          <cell r="R9">
            <v>23691.128902464385</v>
          </cell>
          <cell r="S9">
            <v>23965.376568091226</v>
          </cell>
          <cell r="T9">
            <v>24232.768945362</v>
          </cell>
          <cell r="U9">
            <v>24497.825196814712</v>
          </cell>
          <cell r="V9">
            <v>24778.237277522054</v>
          </cell>
          <cell r="W9">
            <v>25063.509120849612</v>
          </cell>
          <cell r="X9">
            <v>25345.784826499406</v>
          </cell>
          <cell r="Y9">
            <v>25631.433465211932</v>
          </cell>
          <cell r="Z9">
            <v>25919.555604907826</v>
          </cell>
          <cell r="AA9">
            <v>26202.908879891937</v>
          </cell>
          <cell r="AB9">
            <v>26489.138507214175</v>
          </cell>
          <cell r="AC9">
            <v>26781.397741715133</v>
          </cell>
          <cell r="AD9">
            <v>27069.9111538634</v>
          </cell>
          <cell r="AE9">
            <v>27364.618319734316</v>
          </cell>
          <cell r="AF9">
            <v>27671.249524661966</v>
          </cell>
          <cell r="AG9">
            <v>27992.099405594934</v>
          </cell>
          <cell r="AH9">
            <v>28336.38961450395</v>
          </cell>
          <cell r="AI9">
            <v>28705.10522841952</v>
          </cell>
          <cell r="AJ9">
            <v>29102.984795403696</v>
          </cell>
          <cell r="AK9">
            <v>29522.716838796678</v>
          </cell>
          <cell r="AL9">
            <v>29973.18238771376</v>
          </cell>
          <cell r="AM9">
            <v>30455.79823590366</v>
          </cell>
          <cell r="AN9">
            <v>30969.796546903584</v>
          </cell>
          <cell r="AO9">
            <v>31508.494294489876</v>
          </cell>
          <cell r="AP9">
            <v>32074.027311623468</v>
          </cell>
          <cell r="AQ9">
            <v>32653.325010418543</v>
          </cell>
          <cell r="AR9">
            <v>33248.06627859067</v>
          </cell>
          <cell r="AS9">
            <v>33847.333839917446</v>
          </cell>
          <cell r="AT9">
            <v>34431.13157434054</v>
          </cell>
          <cell r="AU9">
            <v>34970.764321821334</v>
          </cell>
          <cell r="AV9">
            <v>35461.25567908159</v>
          </cell>
          <cell r="AW9">
            <v>35916.56801418536</v>
          </cell>
          <cell r="AX9">
            <v>36681.22593361635</v>
          </cell>
          <cell r="AY9">
            <v>37464.91201034983</v>
          </cell>
          <cell r="AZ9">
            <v>38143.22624184487</v>
          </cell>
          <cell r="BA9">
            <v>38703.41602213583</v>
          </cell>
          <cell r="BB9">
            <v>39129.27290684854</v>
          </cell>
          <cell r="BC9">
            <v>39413.7178933096</v>
          </cell>
          <cell r="BD9">
            <v>39568.68821051638</v>
          </cell>
          <cell r="BE9">
            <v>39617.36801665363</v>
          </cell>
          <cell r="BF9">
            <v>39589.100029509966</v>
          </cell>
          <cell r="BG9">
            <v>39508.18719522728</v>
          </cell>
          <cell r="BH9">
            <v>39397.443123348625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e"/>
      <sheetName val="V2.3-5"/>
      <sheetName val="cnracl"/>
      <sheetName val="V2.3-1 à V2.3-4"/>
      <sheetName val="V2.3-6 &amp; 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yramides 3FP évolution"/>
      <sheetName val="(pyramides FPH FPT 2004)"/>
      <sheetName val="données-Pyramides FPH FPT"/>
      <sheetName val="données pyramide tit FPE"/>
      <sheetName val="(données pyramid(tit+NT) FPE)"/>
      <sheetName val="retraites FPE civils mili PTT"/>
      <sheetName val="retraites FPE civils (mili)"/>
      <sheetName val="Cotisants COR"/>
      <sheetName val="graphiq retraite FPH-FPT"/>
      <sheetName val="(retrait FPH-FPT anciens chiff)"/>
      <sheetName val=" tableau retraite 3FP"/>
      <sheetName val=" tableau retraite FPE (2)"/>
      <sheetName val=" tableau retraite 3FP (3)"/>
      <sheetName val=" tableau retraite 3FP (4)"/>
      <sheetName val="tableau QP"/>
      <sheetName val="projections FP9"/>
    </sheetNames>
    <sheetDataSet>
      <sheetData sheetId="5">
        <row r="4">
          <cell r="A4" t="str">
            <v>Dates</v>
          </cell>
          <cell r="B4" t="str">
            <v>n.s.</v>
          </cell>
          <cell r="E4">
            <v>1995</v>
          </cell>
          <cell r="F4">
            <v>1996</v>
          </cell>
          <cell r="G4">
            <v>1997</v>
          </cell>
          <cell r="H4">
            <v>1998</v>
          </cell>
          <cell r="I4">
            <v>1999</v>
          </cell>
          <cell r="J4">
            <v>2000</v>
          </cell>
          <cell r="K4">
            <v>2001</v>
          </cell>
          <cell r="L4">
            <v>2002</v>
          </cell>
          <cell r="M4">
            <v>2003</v>
          </cell>
          <cell r="N4">
            <v>2004</v>
          </cell>
          <cell r="O4">
            <v>2005</v>
          </cell>
          <cell r="P4">
            <v>2006</v>
          </cell>
          <cell r="Q4">
            <v>2007</v>
          </cell>
          <cell r="R4">
            <v>2008</v>
          </cell>
          <cell r="S4">
            <v>2009</v>
          </cell>
          <cell r="T4">
            <v>2010</v>
          </cell>
          <cell r="U4">
            <v>2011</v>
          </cell>
          <cell r="V4">
            <v>2012</v>
          </cell>
          <cell r="W4">
            <v>2013</v>
          </cell>
          <cell r="X4">
            <v>2014</v>
          </cell>
          <cell r="Y4">
            <v>2015</v>
          </cell>
          <cell r="Z4">
            <v>2016</v>
          </cell>
          <cell r="AA4">
            <v>2017</v>
          </cell>
          <cell r="AB4">
            <v>2018</v>
          </cell>
          <cell r="AC4">
            <v>2019</v>
          </cell>
          <cell r="AD4">
            <v>2020</v>
          </cell>
          <cell r="AE4">
            <v>2021</v>
          </cell>
          <cell r="AF4">
            <v>2022</v>
          </cell>
          <cell r="AG4">
            <v>2023</v>
          </cell>
          <cell r="AH4">
            <v>2024</v>
          </cell>
          <cell r="AI4">
            <v>2025</v>
          </cell>
          <cell r="AJ4">
            <v>2026</v>
          </cell>
          <cell r="AK4">
            <v>2027</v>
          </cell>
          <cell r="AL4">
            <v>2028</v>
          </cell>
          <cell r="AM4">
            <v>2029</v>
          </cell>
          <cell r="AN4">
            <v>2030</v>
          </cell>
          <cell r="AO4">
            <v>2031</v>
          </cell>
          <cell r="AP4">
            <v>2032</v>
          </cell>
          <cell r="AQ4">
            <v>2033</v>
          </cell>
          <cell r="AR4">
            <v>2034</v>
          </cell>
          <cell r="AS4">
            <v>2035</v>
          </cell>
          <cell r="AT4">
            <v>2036</v>
          </cell>
          <cell r="AU4">
            <v>2037</v>
          </cell>
          <cell r="AV4">
            <v>2038</v>
          </cell>
          <cell r="AW4">
            <v>2039</v>
          </cell>
          <cell r="AX4">
            <v>2040</v>
          </cell>
          <cell r="AY4">
            <v>2041</v>
          </cell>
          <cell r="AZ4">
            <v>2042</v>
          </cell>
          <cell r="BA4">
            <v>2043</v>
          </cell>
          <cell r="BB4">
            <v>2044</v>
          </cell>
          <cell r="BC4">
            <v>2045</v>
          </cell>
          <cell r="BD4">
            <v>2046</v>
          </cell>
          <cell r="BE4">
            <v>2047</v>
          </cell>
          <cell r="BF4">
            <v>2048</v>
          </cell>
          <cell r="BG4">
            <v>2049</v>
          </cell>
          <cell r="BH4">
            <v>2050</v>
          </cell>
        </row>
        <row r="5">
          <cell r="A5" t="str">
            <v>Eff_Cotisants</v>
          </cell>
          <cell r="B5" t="str">
            <v>Effectif de cotisants en moyenne annuelle</v>
          </cell>
          <cell r="L5">
            <v>2476549.5</v>
          </cell>
          <cell r="M5">
            <v>2487781</v>
          </cell>
          <cell r="N5">
            <v>2487292.652929331</v>
          </cell>
          <cell r="O5">
            <v>2476136.05076694</v>
          </cell>
          <cell r="P5">
            <v>2450015.5464907223</v>
          </cell>
          <cell r="Q5">
            <v>2418656.4873335445</v>
          </cell>
          <cell r="R5">
            <v>2395793.3573253164</v>
          </cell>
          <cell r="S5">
            <v>2372415.9446840617</v>
          </cell>
          <cell r="T5">
            <v>2349167.4845989756</v>
          </cell>
          <cell r="U5">
            <v>2326084.9945639907</v>
          </cell>
          <cell r="V5">
            <v>2304874.850389417</v>
          </cell>
          <cell r="W5">
            <v>2285713.955056619</v>
          </cell>
          <cell r="X5">
            <v>2266783.8686903855</v>
          </cell>
          <cell r="Y5">
            <v>2246865.172370987</v>
          </cell>
          <cell r="Z5">
            <v>2225799.23971605</v>
          </cell>
          <cell r="AA5">
            <v>2204130.6219913615</v>
          </cell>
          <cell r="AB5">
            <v>2182619.22356929</v>
          </cell>
          <cell r="AC5">
            <v>2162001.4406728623</v>
          </cell>
          <cell r="AD5">
            <v>2142811.214715534</v>
          </cell>
          <cell r="AE5">
            <v>2125293.6207985543</v>
          </cell>
          <cell r="AF5">
            <v>2108787.0022084387</v>
          </cell>
          <cell r="AG5">
            <v>2092676.1821703888</v>
          </cell>
          <cell r="AH5">
            <v>2077325.0879317527</v>
          </cell>
          <cell r="AI5">
            <v>2064695.8968116222</v>
          </cell>
          <cell r="AJ5">
            <v>2054979.9237343199</v>
          </cell>
          <cell r="AK5">
            <v>2046394.4353036769</v>
          </cell>
          <cell r="AL5">
            <v>2037885.7029630113</v>
          </cell>
          <cell r="AM5">
            <v>2029166.2620157106</v>
          </cell>
          <cell r="AN5">
            <v>2020653.7096898817</v>
          </cell>
          <cell r="AO5">
            <v>2012755.4560294745</v>
          </cell>
          <cell r="AP5">
            <v>2005892.7426776227</v>
          </cell>
          <cell r="AQ5">
            <v>2000219.7463596682</v>
          </cell>
          <cell r="AR5">
            <v>1995862.785175208</v>
          </cell>
          <cell r="AS5">
            <v>1992610.9388565854</v>
          </cell>
          <cell r="AT5">
            <v>1989383.985915987</v>
          </cell>
          <cell r="AU5">
            <v>1985445.6348252522</v>
          </cell>
          <cell r="AV5">
            <v>1981127.197979338</v>
          </cell>
          <cell r="AW5">
            <v>1976806.5854586945</v>
          </cell>
          <cell r="AX5">
            <v>1972485.8568864488</v>
          </cell>
          <cell r="AY5">
            <v>1968190.3818676965</v>
          </cell>
          <cell r="AZ5">
            <v>1964039.4479811103</v>
          </cell>
          <cell r="BA5">
            <v>1960015.0798935732</v>
          </cell>
          <cell r="BB5">
            <v>1955835.3902492689</v>
          </cell>
          <cell r="BC5">
            <v>1951340.2626786672</v>
          </cell>
          <cell r="BD5">
            <v>1946678.4934465773</v>
          </cell>
          <cell r="BE5">
            <v>1942001.0827086584</v>
          </cell>
          <cell r="BF5">
            <v>1937410.0932521303</v>
          </cell>
          <cell r="BG5">
            <v>1933033.052200729</v>
          </cell>
          <cell r="BH5">
            <v>1928894.2180923722</v>
          </cell>
        </row>
        <row r="6">
          <cell r="A6" t="str">
            <v>Eff_DD</v>
          </cell>
          <cell r="B6" t="str">
            <v>Effectifs pensionnés de droit direct en moyenne annuelle</v>
          </cell>
          <cell r="K6">
            <v>1343405</v>
          </cell>
          <cell r="L6">
            <v>1381459.5</v>
          </cell>
          <cell r="M6">
            <v>1424941</v>
          </cell>
          <cell r="N6">
            <v>1472539.31093</v>
          </cell>
          <cell r="O6">
            <v>1519433.0267943982</v>
          </cell>
          <cell r="P6">
            <v>1570832.8071405678</v>
          </cell>
          <cell r="Q6">
            <v>1629130.0754313315</v>
          </cell>
          <cell r="R6">
            <v>1690635.078417269</v>
          </cell>
          <cell r="S6">
            <v>1751594.0142368807</v>
          </cell>
          <cell r="T6">
            <v>1810140.0971047876</v>
          </cell>
          <cell r="U6">
            <v>1866036.3395133363</v>
          </cell>
          <cell r="V6">
            <v>1919767.1705754753</v>
          </cell>
          <cell r="W6">
            <v>1971368.5059337625</v>
          </cell>
          <cell r="X6">
            <v>2020726.248903234</v>
          </cell>
          <cell r="Y6">
            <v>2068385.8097145355</v>
          </cell>
          <cell r="Z6">
            <v>2114184.398319425</v>
          </cell>
          <cell r="AA6">
            <v>2158425.270227993</v>
          </cell>
          <cell r="AB6">
            <v>2201113.19688584</v>
          </cell>
          <cell r="AC6">
            <v>2241737.7514517237</v>
          </cell>
          <cell r="AD6">
            <v>2279444.56611298</v>
          </cell>
          <cell r="AE6">
            <v>2314109.9671185156</v>
          </cell>
          <cell r="AF6">
            <v>2346616.0353179676</v>
          </cell>
          <cell r="AG6">
            <v>2377806.8533525886</v>
          </cell>
          <cell r="AH6">
            <v>2408078.816824265</v>
          </cell>
          <cell r="AI6">
            <v>2436596.743530276</v>
          </cell>
          <cell r="AJ6">
            <v>2462930.676888477</v>
          </cell>
          <cell r="AK6">
            <v>2487776.845482104</v>
          </cell>
          <cell r="AL6">
            <v>2511739.8894889792</v>
          </cell>
          <cell r="AM6">
            <v>2535130.9576869793</v>
          </cell>
          <cell r="AN6">
            <v>2557977.006625748</v>
          </cell>
          <cell r="AO6">
            <v>2579819.096734409</v>
          </cell>
          <cell r="AP6">
            <v>2600193.2153238496</v>
          </cell>
          <cell r="AQ6">
            <v>2618647.061646051</v>
          </cell>
          <cell r="AR6">
            <v>2634777.2078139363</v>
          </cell>
          <cell r="AS6">
            <v>2648646.2748933733</v>
          </cell>
          <cell r="AT6">
            <v>2660474.156828065</v>
          </cell>
          <cell r="AU6">
            <v>2670463.417646738</v>
          </cell>
          <cell r="AV6">
            <v>2678632.2918472914</v>
          </cell>
          <cell r="AW6">
            <v>2684689.411555294</v>
          </cell>
          <cell r="AX6">
            <v>2688423.1549356673</v>
          </cell>
          <cell r="AY6">
            <v>2689429.865066969</v>
          </cell>
          <cell r="AZ6">
            <v>2687750.9452653844</v>
          </cell>
          <cell r="BA6">
            <v>2684054.1836484927</v>
          </cell>
          <cell r="BB6">
            <v>2678835.108539872</v>
          </cell>
          <cell r="BC6">
            <v>2672441.8253624695</v>
          </cell>
          <cell r="BD6">
            <v>2665136.0928362114</v>
          </cell>
          <cell r="BE6">
            <v>2657099.689883915</v>
          </cell>
          <cell r="BF6">
            <v>2648552.573982866</v>
          </cell>
          <cell r="BG6">
            <v>2639668.6325160894</v>
          </cell>
          <cell r="BH6">
            <v>2630533.598023407</v>
          </cell>
        </row>
        <row r="7">
          <cell r="A7" t="str">
            <v>Eff_Derive</v>
          </cell>
          <cell r="B7" t="str">
            <v>Effectifs pensionnés de droit dérivé en moyenne annuelle</v>
          </cell>
          <cell r="K7">
            <v>436475</v>
          </cell>
          <cell r="L7">
            <v>438472.5</v>
          </cell>
          <cell r="M7">
            <v>439760</v>
          </cell>
          <cell r="N7">
            <v>441567.0874687757</v>
          </cell>
          <cell r="O7">
            <v>441492.38095345395</v>
          </cell>
          <cell r="P7">
            <v>441709.1043729763</v>
          </cell>
          <cell r="Q7">
            <v>442222.9712392823</v>
          </cell>
          <cell r="R7">
            <v>443038.50958539476</v>
          </cell>
          <cell r="S7">
            <v>444161.66163194546</v>
          </cell>
          <cell r="T7">
            <v>445579.59139562387</v>
          </cell>
          <cell r="U7">
            <v>447272.9973431945</v>
          </cell>
          <cell r="V7">
            <v>449232.41730326635</v>
          </cell>
          <cell r="W7">
            <v>451461.16235155426</v>
          </cell>
          <cell r="X7">
            <v>453966.4772275919</v>
          </cell>
          <cell r="Y7">
            <v>456760.9528911372</v>
          </cell>
          <cell r="Z7">
            <v>459859.3186015418</v>
          </cell>
          <cell r="AA7">
            <v>463274.4094900368</v>
          </cell>
          <cell r="AB7">
            <v>467023.0023537821</v>
          </cell>
          <cell r="AC7">
            <v>471122.5975244515</v>
          </cell>
          <cell r="AD7">
            <v>475588.7056306413</v>
          </cell>
          <cell r="AE7">
            <v>480434.0599641165</v>
          </cell>
          <cell r="AF7">
            <v>485665.2638913609</v>
          </cell>
          <cell r="AG7">
            <v>491281.961436416</v>
          </cell>
          <cell r="AH7">
            <v>497283.6956045158</v>
          </cell>
          <cell r="AI7">
            <v>503672.2417989335</v>
          </cell>
          <cell r="AJ7">
            <v>510451.127722107</v>
          </cell>
          <cell r="AK7">
            <v>517622.4703312971</v>
          </cell>
          <cell r="AL7">
            <v>525188.530736424</v>
          </cell>
          <cell r="AM7">
            <v>533156.1292826268</v>
          </cell>
          <cell r="AN7">
            <v>541532.6143675316</v>
          </cell>
          <cell r="AO7">
            <v>550323.4266361292</v>
          </cell>
          <cell r="AP7">
            <v>559531.2294922823</v>
          </cell>
          <cell r="AQ7">
            <v>569151.6679546365</v>
          </cell>
          <cell r="AR7">
            <v>579176.6165103725</v>
          </cell>
          <cell r="AS7">
            <v>589594.6733605675</v>
          </cell>
          <cell r="AT7">
            <v>600378.2227343787</v>
          </cell>
          <cell r="AU7">
            <v>611479.8175898877</v>
          </cell>
          <cell r="AV7">
            <v>622839.5887688976</v>
          </cell>
          <cell r="AW7">
            <v>634401.62186444</v>
          </cell>
          <cell r="AX7">
            <v>646290.4110324975</v>
          </cell>
          <cell r="AY7">
            <v>658657.8794022973</v>
          </cell>
          <cell r="AZ7">
            <v>671450.7576291852</v>
          </cell>
          <cell r="BA7">
            <v>684552.0991021218</v>
          </cell>
          <cell r="BB7">
            <v>697832.9263014144</v>
          </cell>
          <cell r="BC7">
            <v>711155.178787522</v>
          </cell>
          <cell r="BD7">
            <v>724385.662901703</v>
          </cell>
          <cell r="BE7">
            <v>737408.8457561748</v>
          </cell>
          <cell r="BF7">
            <v>750136.1771520827</v>
          </cell>
          <cell r="BG7">
            <v>762506.2530619628</v>
          </cell>
          <cell r="BH7">
            <v>774481.157967573</v>
          </cell>
        </row>
        <row r="8">
          <cell r="A8" t="str">
            <v>Eff_Flux</v>
          </cell>
          <cell r="B8" t="str">
            <v>Effectif flux nouveaux droits directs sur l'année</v>
          </cell>
          <cell r="J8">
            <v>69329</v>
          </cell>
          <cell r="K8">
            <v>70827</v>
          </cell>
          <cell r="L8">
            <v>77155</v>
          </cell>
          <cell r="M8">
            <v>86180</v>
          </cell>
          <cell r="N8">
            <v>82621.94843</v>
          </cell>
          <cell r="O8">
            <v>83544.22314496608</v>
          </cell>
          <cell r="P8">
            <v>92857.04058223011</v>
          </cell>
          <cell r="Q8">
            <v>98673.61638320144</v>
          </cell>
          <cell r="R8">
            <v>100735.82864675444</v>
          </cell>
          <cell r="S8">
            <v>99135.42999146541</v>
          </cell>
          <cell r="T8">
            <v>97495.25622395921</v>
          </cell>
          <cell r="U8">
            <v>95426.8849570117</v>
          </cell>
          <cell r="V8">
            <v>94798.83675407551</v>
          </cell>
          <cell r="W8">
            <v>92855.38263837002</v>
          </cell>
          <cell r="X8">
            <v>92016.91067582785</v>
          </cell>
          <cell r="Y8">
            <v>91172.10807561815</v>
          </cell>
          <cell r="Z8">
            <v>90020.59356233978</v>
          </cell>
          <cell r="AA8">
            <v>89777.52597083486</v>
          </cell>
          <cell r="AB8">
            <v>88634.58351854165</v>
          </cell>
          <cell r="AC8">
            <v>87382.46245959344</v>
          </cell>
          <cell r="AD8">
            <v>84529.3815529811</v>
          </cell>
          <cell r="AE8">
            <v>83030.2910701544</v>
          </cell>
          <cell r="AF8">
            <v>81973.96903299235</v>
          </cell>
          <cell r="AG8">
            <v>82225.87258517065</v>
          </cell>
          <cell r="AH8">
            <v>82061.37842138778</v>
          </cell>
          <cell r="AI8">
            <v>80769.28414755952</v>
          </cell>
          <cell r="AJ8">
            <v>79877.16771164196</v>
          </cell>
          <cell r="AK8">
            <v>80106.37967286141</v>
          </cell>
          <cell r="AL8">
            <v>80567.25565199349</v>
          </cell>
          <cell r="AM8">
            <v>81580.16489506894</v>
          </cell>
          <cell r="AN8">
            <v>82247.58374716504</v>
          </cell>
          <cell r="AO8">
            <v>82480.98898587824</v>
          </cell>
          <cell r="AP8">
            <v>82344.1320680101</v>
          </cell>
          <cell r="AQ8">
            <v>81760.92273647065</v>
          </cell>
          <cell r="AR8">
            <v>80875.73190787135</v>
          </cell>
          <cell r="AS8">
            <v>80451.36796814285</v>
          </cell>
          <cell r="AT8">
            <v>79977.40284561006</v>
          </cell>
          <cell r="AU8">
            <v>79841.14708060469</v>
          </cell>
          <cell r="AV8">
            <v>79221.49966881222</v>
          </cell>
          <cell r="AW8">
            <v>78327.10811882556</v>
          </cell>
          <cell r="AX8">
            <v>77590.82345784418</v>
          </cell>
          <cell r="AY8">
            <v>76517.15973856338</v>
          </cell>
          <cell r="AZ8">
            <v>75848.18575628939</v>
          </cell>
          <cell r="BA8">
            <v>75561.31815678661</v>
          </cell>
          <cell r="BB8">
            <v>75266.84640608804</v>
          </cell>
          <cell r="BC8">
            <v>75009.30629675534</v>
          </cell>
          <cell r="BD8">
            <v>74591.9615131072</v>
          </cell>
          <cell r="BE8">
            <v>74140.55548316604</v>
          </cell>
          <cell r="BF8">
            <v>73730.62150107432</v>
          </cell>
          <cell r="BG8">
            <v>73327.31783933827</v>
          </cell>
          <cell r="BH8">
            <v>72904.90748535114</v>
          </cell>
        </row>
        <row r="9">
          <cell r="A9" t="str">
            <v>Eff_Flux_Derive</v>
          </cell>
          <cell r="B9" t="str">
            <v>Effectif flux nouveaux droits dérivés sur l'année</v>
          </cell>
          <cell r="J9">
            <v>24765</v>
          </cell>
          <cell r="K9">
            <v>24395</v>
          </cell>
          <cell r="L9">
            <v>24216</v>
          </cell>
          <cell r="M9">
            <v>25062</v>
          </cell>
          <cell r="N9">
            <v>22681.646944573742</v>
          </cell>
          <cell r="O9">
            <v>22918.868658200452</v>
          </cell>
          <cell r="P9">
            <v>23174.25889672878</v>
          </cell>
          <cell r="Q9">
            <v>23420.87891161163</v>
          </cell>
          <cell r="R9">
            <v>23691.128902464385</v>
          </cell>
          <cell r="S9">
            <v>23965.376568091226</v>
          </cell>
          <cell r="T9">
            <v>24232.768945362</v>
          </cell>
          <cell r="U9">
            <v>24497.825196814712</v>
          </cell>
          <cell r="V9">
            <v>24778.237277522054</v>
          </cell>
          <cell r="W9">
            <v>25063.509120849612</v>
          </cell>
          <cell r="X9">
            <v>25345.784826499406</v>
          </cell>
          <cell r="Y9">
            <v>25631.433465211932</v>
          </cell>
          <cell r="Z9">
            <v>25919.555604907826</v>
          </cell>
          <cell r="AA9">
            <v>26202.908879891937</v>
          </cell>
          <cell r="AB9">
            <v>26489.138507214175</v>
          </cell>
          <cell r="AC9">
            <v>26781.397741715133</v>
          </cell>
          <cell r="AD9">
            <v>27069.9111538634</v>
          </cell>
          <cell r="AE9">
            <v>27364.618319734316</v>
          </cell>
          <cell r="AF9">
            <v>27671.249524661966</v>
          </cell>
          <cell r="AG9">
            <v>27992.099405594934</v>
          </cell>
          <cell r="AH9">
            <v>28336.38961450395</v>
          </cell>
          <cell r="AI9">
            <v>28705.10522841952</v>
          </cell>
          <cell r="AJ9">
            <v>29102.984795403696</v>
          </cell>
          <cell r="AK9">
            <v>29522.716838796678</v>
          </cell>
          <cell r="AL9">
            <v>29973.18238771376</v>
          </cell>
          <cell r="AM9">
            <v>30455.79823590366</v>
          </cell>
          <cell r="AN9">
            <v>30969.796546903584</v>
          </cell>
          <cell r="AO9">
            <v>31508.494294489876</v>
          </cell>
          <cell r="AP9">
            <v>32074.027311623468</v>
          </cell>
          <cell r="AQ9">
            <v>32653.325010418543</v>
          </cell>
          <cell r="AR9">
            <v>33248.06627859067</v>
          </cell>
          <cell r="AS9">
            <v>33847.333839917446</v>
          </cell>
          <cell r="AT9">
            <v>34431.13157434054</v>
          </cell>
          <cell r="AU9">
            <v>34970.764321821334</v>
          </cell>
          <cell r="AV9">
            <v>35461.25567908159</v>
          </cell>
          <cell r="AW9">
            <v>35916.56801418536</v>
          </cell>
          <cell r="AX9">
            <v>36681.22593361635</v>
          </cell>
          <cell r="AY9">
            <v>37464.91201034983</v>
          </cell>
          <cell r="AZ9">
            <v>38143.22624184487</v>
          </cell>
          <cell r="BA9">
            <v>38703.41602213583</v>
          </cell>
          <cell r="BB9">
            <v>39129.27290684854</v>
          </cell>
          <cell r="BC9">
            <v>39413.7178933096</v>
          </cell>
          <cell r="BD9">
            <v>39568.68821051638</v>
          </cell>
          <cell r="BE9">
            <v>39617.36801665363</v>
          </cell>
          <cell r="BF9">
            <v>39589.100029509966</v>
          </cell>
          <cell r="BG9">
            <v>39508.18719522728</v>
          </cell>
          <cell r="BH9">
            <v>39397.443123348625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lcul age moyen"/>
      <sheetName val="evo age moyen"/>
      <sheetName val="pyramide"/>
      <sheetName val="tranches age"/>
    </sheetNames>
    <sheetDataSet>
      <sheetData sheetId="0">
        <row r="9">
          <cell r="C9" t="str">
            <v>H10</v>
          </cell>
          <cell r="D9" t="str">
            <v>H20</v>
          </cell>
          <cell r="E9" t="str">
            <v>H30</v>
          </cell>
          <cell r="F9" t="str">
            <v>H40</v>
          </cell>
          <cell r="G9" t="str">
            <v>H60</v>
          </cell>
          <cell r="H9" t="str">
            <v>H70</v>
          </cell>
          <cell r="I9" t="str">
            <v>H80</v>
          </cell>
          <cell r="J9" t="str">
            <v>H90</v>
          </cell>
          <cell r="K9" t="str">
            <v>H</v>
          </cell>
          <cell r="R9" t="str">
            <v>H10</v>
          </cell>
        </row>
        <row r="10">
          <cell r="C10">
            <v>0</v>
          </cell>
          <cell r="D10">
            <v>0</v>
          </cell>
          <cell r="E10">
            <v>0</v>
          </cell>
          <cell r="F10">
            <v>0</v>
          </cell>
          <cell r="G10">
            <v>0</v>
          </cell>
          <cell r="H10">
            <v>0</v>
          </cell>
          <cell r="I10">
            <v>0</v>
          </cell>
          <cell r="J10">
            <v>0</v>
          </cell>
          <cell r="K10">
            <v>0</v>
          </cell>
          <cell r="P10">
            <v>1</v>
          </cell>
          <cell r="Q10" t="str">
            <v>15</v>
          </cell>
          <cell r="R10">
            <v>0</v>
          </cell>
        </row>
        <row r="11">
          <cell r="C11">
            <v>0</v>
          </cell>
          <cell r="D11">
            <v>0</v>
          </cell>
          <cell r="E11">
            <v>0</v>
          </cell>
          <cell r="F11">
            <v>0</v>
          </cell>
          <cell r="G11">
            <v>0</v>
          </cell>
          <cell r="H11">
            <v>0</v>
          </cell>
          <cell r="I11">
            <v>0</v>
          </cell>
          <cell r="J11">
            <v>0</v>
          </cell>
          <cell r="K11">
            <v>0</v>
          </cell>
          <cell r="P11" t="str">
            <v>1</v>
          </cell>
          <cell r="Q11" t="str">
            <v>16</v>
          </cell>
          <cell r="R11">
            <v>0</v>
          </cell>
        </row>
        <row r="12">
          <cell r="C12">
            <v>0</v>
          </cell>
          <cell r="D12">
            <v>0</v>
          </cell>
          <cell r="E12">
            <v>0</v>
          </cell>
          <cell r="F12">
            <v>0</v>
          </cell>
          <cell r="G12">
            <v>0</v>
          </cell>
          <cell r="H12">
            <v>0</v>
          </cell>
          <cell r="I12">
            <v>0</v>
          </cell>
          <cell r="J12">
            <v>0</v>
          </cell>
          <cell r="K12">
            <v>0</v>
          </cell>
          <cell r="P12" t="str">
            <v>1</v>
          </cell>
          <cell r="Q12" t="str">
            <v>17</v>
          </cell>
          <cell r="R12">
            <v>0</v>
          </cell>
        </row>
        <row r="13">
          <cell r="C13">
            <v>0</v>
          </cell>
          <cell r="D13">
            <v>0</v>
          </cell>
          <cell r="E13">
            <v>0</v>
          </cell>
          <cell r="F13">
            <v>0</v>
          </cell>
          <cell r="G13">
            <v>0</v>
          </cell>
          <cell r="H13">
            <v>0</v>
          </cell>
          <cell r="I13">
            <v>0</v>
          </cell>
          <cell r="J13">
            <v>0</v>
          </cell>
          <cell r="K13">
            <v>0</v>
          </cell>
          <cell r="P13" t="str">
            <v>1</v>
          </cell>
          <cell r="Q13" t="str">
            <v>18</v>
          </cell>
          <cell r="R13">
            <v>0</v>
          </cell>
        </row>
        <row r="14">
          <cell r="C14">
            <v>5</v>
          </cell>
          <cell r="D14">
            <v>2</v>
          </cell>
          <cell r="E14">
            <v>3</v>
          </cell>
          <cell r="F14">
            <v>1</v>
          </cell>
          <cell r="G14">
            <v>0</v>
          </cell>
          <cell r="H14">
            <v>0</v>
          </cell>
          <cell r="I14">
            <v>1</v>
          </cell>
          <cell r="J14">
            <v>0</v>
          </cell>
          <cell r="K14">
            <v>12</v>
          </cell>
          <cell r="P14" t="str">
            <v>1</v>
          </cell>
          <cell r="Q14" t="str">
            <v>19</v>
          </cell>
          <cell r="R14">
            <v>1169</v>
          </cell>
        </row>
        <row r="15">
          <cell r="C15">
            <v>18</v>
          </cell>
          <cell r="D15">
            <v>5</v>
          </cell>
          <cell r="E15">
            <v>4</v>
          </cell>
          <cell r="F15">
            <v>3</v>
          </cell>
          <cell r="G15">
            <v>1</v>
          </cell>
          <cell r="H15">
            <v>0</v>
          </cell>
          <cell r="I15">
            <v>4</v>
          </cell>
          <cell r="J15">
            <v>1</v>
          </cell>
          <cell r="K15">
            <v>36</v>
          </cell>
          <cell r="P15" t="str">
            <v>1</v>
          </cell>
          <cell r="Q15" t="str">
            <v>20</v>
          </cell>
          <cell r="R15">
            <v>4442</v>
          </cell>
        </row>
        <row r="16">
          <cell r="C16">
            <v>58</v>
          </cell>
          <cell r="D16">
            <v>33</v>
          </cell>
          <cell r="E16">
            <v>16</v>
          </cell>
          <cell r="F16">
            <v>10</v>
          </cell>
          <cell r="G16">
            <v>1</v>
          </cell>
          <cell r="H16">
            <v>2</v>
          </cell>
          <cell r="I16">
            <v>7</v>
          </cell>
          <cell r="J16">
            <v>1</v>
          </cell>
          <cell r="K16">
            <v>128</v>
          </cell>
          <cell r="P16" t="str">
            <v>1</v>
          </cell>
          <cell r="Q16" t="str">
            <v>21</v>
          </cell>
          <cell r="R16">
            <v>14963</v>
          </cell>
        </row>
        <row r="17">
          <cell r="C17">
            <v>109</v>
          </cell>
          <cell r="D17">
            <v>74</v>
          </cell>
          <cell r="E17">
            <v>29</v>
          </cell>
          <cell r="F17">
            <v>26</v>
          </cell>
          <cell r="G17">
            <v>3</v>
          </cell>
          <cell r="H17">
            <v>2</v>
          </cell>
          <cell r="I17">
            <v>9</v>
          </cell>
          <cell r="J17">
            <v>5</v>
          </cell>
          <cell r="K17">
            <v>257</v>
          </cell>
          <cell r="P17" t="str">
            <v>1</v>
          </cell>
          <cell r="Q17" t="str">
            <v>22</v>
          </cell>
          <cell r="R17">
            <v>29410</v>
          </cell>
        </row>
        <row r="18">
          <cell r="C18">
            <v>172</v>
          </cell>
          <cell r="D18">
            <v>122</v>
          </cell>
          <cell r="E18">
            <v>54</v>
          </cell>
          <cell r="F18">
            <v>40</v>
          </cell>
          <cell r="G18">
            <v>8</v>
          </cell>
          <cell r="H18">
            <v>8</v>
          </cell>
          <cell r="I18">
            <v>14</v>
          </cell>
          <cell r="J18">
            <v>13</v>
          </cell>
          <cell r="K18">
            <v>431</v>
          </cell>
          <cell r="P18" t="str">
            <v>1</v>
          </cell>
          <cell r="Q18" t="str">
            <v>23</v>
          </cell>
          <cell r="R18">
            <v>48465</v>
          </cell>
        </row>
        <row r="19">
          <cell r="C19">
            <v>298</v>
          </cell>
          <cell r="D19">
            <v>208</v>
          </cell>
          <cell r="E19">
            <v>86</v>
          </cell>
          <cell r="F19">
            <v>70</v>
          </cell>
          <cell r="G19">
            <v>5</v>
          </cell>
          <cell r="H19">
            <v>9</v>
          </cell>
          <cell r="I19">
            <v>28</v>
          </cell>
          <cell r="J19">
            <v>16</v>
          </cell>
          <cell r="K19">
            <v>720</v>
          </cell>
          <cell r="P19" t="str">
            <v>1</v>
          </cell>
          <cell r="Q19" t="str">
            <v>24</v>
          </cell>
          <cell r="R19">
            <v>87558</v>
          </cell>
        </row>
        <row r="20">
          <cell r="C20">
            <v>419</v>
          </cell>
          <cell r="D20">
            <v>322</v>
          </cell>
          <cell r="E20">
            <v>106</v>
          </cell>
          <cell r="F20">
            <v>126</v>
          </cell>
          <cell r="G20">
            <v>8</v>
          </cell>
          <cell r="H20">
            <v>17</v>
          </cell>
          <cell r="I20">
            <v>55</v>
          </cell>
          <cell r="J20">
            <v>32</v>
          </cell>
          <cell r="K20">
            <v>1085</v>
          </cell>
          <cell r="P20" t="str">
            <v>1</v>
          </cell>
          <cell r="Q20" t="str">
            <v>25</v>
          </cell>
          <cell r="R20">
            <v>128151</v>
          </cell>
        </row>
        <row r="21">
          <cell r="C21">
            <v>571</v>
          </cell>
          <cell r="D21">
            <v>506</v>
          </cell>
          <cell r="E21">
            <v>192</v>
          </cell>
          <cell r="F21">
            <v>159</v>
          </cell>
          <cell r="G21">
            <v>22</v>
          </cell>
          <cell r="H21">
            <v>24</v>
          </cell>
          <cell r="I21">
            <v>65</v>
          </cell>
          <cell r="J21">
            <v>38</v>
          </cell>
          <cell r="K21">
            <v>1577</v>
          </cell>
          <cell r="P21" t="str">
            <v>1</v>
          </cell>
          <cell r="Q21" t="str">
            <v>26</v>
          </cell>
          <cell r="R21">
            <v>181548</v>
          </cell>
        </row>
        <row r="22">
          <cell r="C22">
            <v>811</v>
          </cell>
          <cell r="D22">
            <v>682</v>
          </cell>
          <cell r="E22">
            <v>241</v>
          </cell>
          <cell r="F22">
            <v>253</v>
          </cell>
          <cell r="G22">
            <v>33</v>
          </cell>
          <cell r="H22">
            <v>45</v>
          </cell>
          <cell r="I22">
            <v>82</v>
          </cell>
          <cell r="J22">
            <v>48</v>
          </cell>
          <cell r="K22">
            <v>2195</v>
          </cell>
          <cell r="P22" t="str">
            <v>1</v>
          </cell>
          <cell r="Q22" t="str">
            <v>27</v>
          </cell>
          <cell r="R22">
            <v>267433</v>
          </cell>
        </row>
        <row r="23">
          <cell r="C23">
            <v>1046</v>
          </cell>
          <cell r="D23">
            <v>886</v>
          </cell>
          <cell r="E23">
            <v>306</v>
          </cell>
          <cell r="F23">
            <v>269</v>
          </cell>
          <cell r="G23">
            <v>26</v>
          </cell>
          <cell r="H23">
            <v>52</v>
          </cell>
          <cell r="I23">
            <v>125</v>
          </cell>
          <cell r="J23">
            <v>45</v>
          </cell>
          <cell r="K23">
            <v>2755</v>
          </cell>
          <cell r="P23" t="str">
            <v>1</v>
          </cell>
          <cell r="Q23" t="str">
            <v>28</v>
          </cell>
          <cell r="R23">
            <v>357547</v>
          </cell>
        </row>
        <row r="24">
          <cell r="C24">
            <v>1239</v>
          </cell>
          <cell r="D24">
            <v>1069</v>
          </cell>
          <cell r="E24">
            <v>352</v>
          </cell>
          <cell r="F24">
            <v>316</v>
          </cell>
          <cell r="G24">
            <v>42</v>
          </cell>
          <cell r="H24">
            <v>65</v>
          </cell>
          <cell r="I24">
            <v>166</v>
          </cell>
          <cell r="J24">
            <v>44</v>
          </cell>
          <cell r="K24">
            <v>3293</v>
          </cell>
          <cell r="P24" t="str">
            <v>1</v>
          </cell>
          <cell r="Q24" t="str">
            <v>29</v>
          </cell>
          <cell r="R24">
            <v>438163</v>
          </cell>
        </row>
        <row r="25">
          <cell r="C25">
            <v>1293</v>
          </cell>
          <cell r="D25">
            <v>1126</v>
          </cell>
          <cell r="E25">
            <v>388</v>
          </cell>
          <cell r="F25">
            <v>318</v>
          </cell>
          <cell r="G25">
            <v>53</v>
          </cell>
          <cell r="H25">
            <v>101</v>
          </cell>
          <cell r="I25">
            <v>170</v>
          </cell>
          <cell r="J25">
            <v>59</v>
          </cell>
          <cell r="K25">
            <v>3508</v>
          </cell>
          <cell r="P25" t="str">
            <v>1</v>
          </cell>
          <cell r="Q25" t="str">
            <v>30</v>
          </cell>
          <cell r="R25">
            <v>472668</v>
          </cell>
        </row>
        <row r="26">
          <cell r="C26">
            <v>1294</v>
          </cell>
          <cell r="D26">
            <v>1250</v>
          </cell>
          <cell r="E26">
            <v>389</v>
          </cell>
          <cell r="F26">
            <v>334</v>
          </cell>
          <cell r="G26">
            <v>52</v>
          </cell>
          <cell r="H26">
            <v>101</v>
          </cell>
          <cell r="I26">
            <v>200</v>
          </cell>
          <cell r="J26">
            <v>55</v>
          </cell>
          <cell r="K26">
            <v>3675</v>
          </cell>
          <cell r="P26" t="str">
            <v>1</v>
          </cell>
          <cell r="Q26" t="str">
            <v>31</v>
          </cell>
          <cell r="R26">
            <v>488429</v>
          </cell>
        </row>
        <row r="27">
          <cell r="C27">
            <v>1409</v>
          </cell>
          <cell r="D27">
            <v>1321</v>
          </cell>
          <cell r="E27">
            <v>440</v>
          </cell>
          <cell r="F27">
            <v>355</v>
          </cell>
          <cell r="G27">
            <v>56</v>
          </cell>
          <cell r="H27">
            <v>88</v>
          </cell>
          <cell r="I27">
            <v>172</v>
          </cell>
          <cell r="J27">
            <v>69</v>
          </cell>
          <cell r="K27">
            <v>3910</v>
          </cell>
          <cell r="P27" t="str">
            <v>1</v>
          </cell>
          <cell r="Q27" t="str">
            <v>32</v>
          </cell>
          <cell r="R27">
            <v>548819</v>
          </cell>
        </row>
        <row r="28">
          <cell r="C28">
            <v>1440</v>
          </cell>
          <cell r="D28">
            <v>1428</v>
          </cell>
          <cell r="E28">
            <v>479</v>
          </cell>
          <cell r="F28">
            <v>310</v>
          </cell>
          <cell r="G28">
            <v>59</v>
          </cell>
          <cell r="H28">
            <v>100</v>
          </cell>
          <cell r="I28">
            <v>195</v>
          </cell>
          <cell r="J28">
            <v>60</v>
          </cell>
          <cell r="K28">
            <v>4071</v>
          </cell>
          <cell r="P28" t="str">
            <v>1</v>
          </cell>
          <cell r="Q28" t="str">
            <v>33</v>
          </cell>
          <cell r="R28">
            <v>578118</v>
          </cell>
        </row>
        <row r="29">
          <cell r="C29">
            <v>1449</v>
          </cell>
          <cell r="D29">
            <v>1462</v>
          </cell>
          <cell r="E29">
            <v>507</v>
          </cell>
          <cell r="F29">
            <v>333</v>
          </cell>
          <cell r="G29">
            <v>73</v>
          </cell>
          <cell r="H29">
            <v>93</v>
          </cell>
          <cell r="I29">
            <v>220</v>
          </cell>
          <cell r="J29">
            <v>59</v>
          </cell>
          <cell r="K29">
            <v>4196</v>
          </cell>
          <cell r="P29" t="str">
            <v>1</v>
          </cell>
          <cell r="Q29" t="str">
            <v>34</v>
          </cell>
          <cell r="R29">
            <v>599098</v>
          </cell>
        </row>
        <row r="30">
          <cell r="C30">
            <v>1533</v>
          </cell>
          <cell r="D30">
            <v>1605</v>
          </cell>
          <cell r="E30">
            <v>547</v>
          </cell>
          <cell r="F30">
            <v>372</v>
          </cell>
          <cell r="G30">
            <v>75</v>
          </cell>
          <cell r="H30">
            <v>134</v>
          </cell>
          <cell r="I30">
            <v>256</v>
          </cell>
          <cell r="J30">
            <v>79</v>
          </cell>
          <cell r="K30">
            <v>4601</v>
          </cell>
          <cell r="P30" t="str">
            <v>1</v>
          </cell>
          <cell r="Q30" t="str">
            <v>35</v>
          </cell>
          <cell r="R30">
            <v>652458</v>
          </cell>
        </row>
        <row r="31">
          <cell r="C31">
            <v>1748</v>
          </cell>
          <cell r="D31">
            <v>1750</v>
          </cell>
          <cell r="E31">
            <v>558</v>
          </cell>
          <cell r="F31">
            <v>405</v>
          </cell>
          <cell r="G31">
            <v>75</v>
          </cell>
          <cell r="H31">
            <v>135</v>
          </cell>
          <cell r="I31">
            <v>234</v>
          </cell>
          <cell r="J31">
            <v>89</v>
          </cell>
          <cell r="K31">
            <v>4994</v>
          </cell>
          <cell r="P31" t="str">
            <v>1</v>
          </cell>
          <cell r="Q31" t="str">
            <v>36</v>
          </cell>
          <cell r="R31">
            <v>764958</v>
          </cell>
        </row>
        <row r="32">
          <cell r="C32">
            <v>1673</v>
          </cell>
          <cell r="D32">
            <v>1818</v>
          </cell>
          <cell r="E32">
            <v>569</v>
          </cell>
          <cell r="F32">
            <v>476</v>
          </cell>
          <cell r="G32">
            <v>84</v>
          </cell>
          <cell r="H32">
            <v>136</v>
          </cell>
          <cell r="I32">
            <v>270</v>
          </cell>
          <cell r="J32">
            <v>71</v>
          </cell>
          <cell r="K32">
            <v>5097</v>
          </cell>
          <cell r="P32" t="str">
            <v>1</v>
          </cell>
          <cell r="Q32" t="str">
            <v>37</v>
          </cell>
          <cell r="R32">
            <v>752497</v>
          </cell>
        </row>
        <row r="33">
          <cell r="C33">
            <v>1834</v>
          </cell>
          <cell r="D33">
            <v>1934</v>
          </cell>
          <cell r="E33">
            <v>580</v>
          </cell>
          <cell r="F33">
            <v>532</v>
          </cell>
          <cell r="G33">
            <v>125</v>
          </cell>
          <cell r="H33">
            <v>155</v>
          </cell>
          <cell r="I33">
            <v>288</v>
          </cell>
          <cell r="J33">
            <v>98</v>
          </cell>
          <cell r="K33">
            <v>5546</v>
          </cell>
          <cell r="P33" t="str">
            <v>1</v>
          </cell>
          <cell r="Q33" t="str">
            <v>38</v>
          </cell>
          <cell r="R33">
            <v>846796</v>
          </cell>
        </row>
        <row r="34">
          <cell r="C34">
            <v>1810</v>
          </cell>
          <cell r="D34">
            <v>1950</v>
          </cell>
          <cell r="E34">
            <v>641</v>
          </cell>
          <cell r="F34">
            <v>558</v>
          </cell>
          <cell r="G34">
            <v>109</v>
          </cell>
          <cell r="H34">
            <v>126</v>
          </cell>
          <cell r="I34">
            <v>247</v>
          </cell>
          <cell r="J34">
            <v>111</v>
          </cell>
          <cell r="K34">
            <v>5552</v>
          </cell>
          <cell r="P34" t="str">
            <v>1</v>
          </cell>
          <cell r="Q34" t="str">
            <v>39</v>
          </cell>
          <cell r="R34">
            <v>857131</v>
          </cell>
        </row>
        <row r="35">
          <cell r="C35">
            <v>2076</v>
          </cell>
          <cell r="D35">
            <v>2195</v>
          </cell>
          <cell r="E35">
            <v>652</v>
          </cell>
          <cell r="F35">
            <v>629</v>
          </cell>
          <cell r="G35">
            <v>116</v>
          </cell>
          <cell r="H35">
            <v>155</v>
          </cell>
          <cell r="I35">
            <v>290</v>
          </cell>
          <cell r="J35">
            <v>128</v>
          </cell>
          <cell r="K35">
            <v>6241</v>
          </cell>
          <cell r="P35" t="str">
            <v>1</v>
          </cell>
          <cell r="Q35" t="str">
            <v>40</v>
          </cell>
          <cell r="R35">
            <v>1007888</v>
          </cell>
        </row>
        <row r="36">
          <cell r="C36">
            <v>2080</v>
          </cell>
          <cell r="D36">
            <v>2189</v>
          </cell>
          <cell r="E36">
            <v>708</v>
          </cell>
          <cell r="F36">
            <v>577</v>
          </cell>
          <cell r="G36">
            <v>99</v>
          </cell>
          <cell r="H36">
            <v>175</v>
          </cell>
          <cell r="I36">
            <v>239</v>
          </cell>
          <cell r="J36">
            <v>115</v>
          </cell>
          <cell r="K36">
            <v>6182</v>
          </cell>
          <cell r="P36" t="str">
            <v>1</v>
          </cell>
          <cell r="Q36" t="str">
            <v>41</v>
          </cell>
          <cell r="R36">
            <v>1034760</v>
          </cell>
        </row>
        <row r="37">
          <cell r="C37">
            <v>2220</v>
          </cell>
          <cell r="D37">
            <v>2375</v>
          </cell>
          <cell r="E37">
            <v>732</v>
          </cell>
          <cell r="F37">
            <v>684</v>
          </cell>
          <cell r="G37">
            <v>111</v>
          </cell>
          <cell r="H37">
            <v>169</v>
          </cell>
          <cell r="I37">
            <v>241</v>
          </cell>
          <cell r="J37">
            <v>144</v>
          </cell>
          <cell r="K37">
            <v>6676</v>
          </cell>
          <cell r="P37" t="str">
            <v>1</v>
          </cell>
          <cell r="Q37" t="str">
            <v>42</v>
          </cell>
          <cell r="R37">
            <v>1131164</v>
          </cell>
        </row>
        <row r="38">
          <cell r="C38">
            <v>2306</v>
          </cell>
          <cell r="D38">
            <v>2501</v>
          </cell>
          <cell r="E38">
            <v>785</v>
          </cell>
          <cell r="F38">
            <v>691</v>
          </cell>
          <cell r="G38">
            <v>106</v>
          </cell>
          <cell r="H38">
            <v>187</v>
          </cell>
          <cell r="I38">
            <v>237</v>
          </cell>
          <cell r="J38">
            <v>143</v>
          </cell>
          <cell r="K38">
            <v>6956</v>
          </cell>
          <cell r="P38" t="str">
            <v>1</v>
          </cell>
          <cell r="Q38" t="str">
            <v>43</v>
          </cell>
          <cell r="R38">
            <v>1202920</v>
          </cell>
        </row>
        <row r="39">
          <cell r="C39">
            <v>2420</v>
          </cell>
          <cell r="D39">
            <v>2571</v>
          </cell>
          <cell r="E39">
            <v>803</v>
          </cell>
          <cell r="F39">
            <v>742</v>
          </cell>
          <cell r="G39">
            <v>116</v>
          </cell>
          <cell r="H39">
            <v>173</v>
          </cell>
          <cell r="I39">
            <v>250</v>
          </cell>
          <cell r="J39">
            <v>119</v>
          </cell>
          <cell r="K39">
            <v>7194</v>
          </cell>
          <cell r="P39" t="str">
            <v>1</v>
          </cell>
          <cell r="Q39" t="str">
            <v>44</v>
          </cell>
          <cell r="R39">
            <v>1291136</v>
          </cell>
        </row>
        <row r="40">
          <cell r="C40">
            <v>2466</v>
          </cell>
          <cell r="D40">
            <v>2664</v>
          </cell>
          <cell r="E40">
            <v>814</v>
          </cell>
          <cell r="F40">
            <v>804</v>
          </cell>
          <cell r="G40">
            <v>121</v>
          </cell>
          <cell r="H40">
            <v>194</v>
          </cell>
          <cell r="I40">
            <v>242</v>
          </cell>
          <cell r="J40">
            <v>158</v>
          </cell>
          <cell r="K40">
            <v>7463</v>
          </cell>
          <cell r="P40" t="str">
            <v>1</v>
          </cell>
          <cell r="Q40" t="str">
            <v>45</v>
          </cell>
          <cell r="R40">
            <v>1345313</v>
          </cell>
        </row>
        <row r="41">
          <cell r="C41">
            <v>2370</v>
          </cell>
          <cell r="D41">
            <v>2562</v>
          </cell>
          <cell r="E41">
            <v>809</v>
          </cell>
          <cell r="F41">
            <v>866</v>
          </cell>
          <cell r="G41">
            <v>125</v>
          </cell>
          <cell r="H41">
            <v>200</v>
          </cell>
          <cell r="I41">
            <v>267</v>
          </cell>
          <cell r="J41">
            <v>155</v>
          </cell>
          <cell r="K41">
            <v>7354</v>
          </cell>
          <cell r="P41" t="str">
            <v>1</v>
          </cell>
          <cell r="Q41" t="str">
            <v>46</v>
          </cell>
          <cell r="R41">
            <v>1321612</v>
          </cell>
        </row>
        <row r="42">
          <cell r="C42">
            <v>2425</v>
          </cell>
          <cell r="D42">
            <v>2653</v>
          </cell>
          <cell r="E42">
            <v>782</v>
          </cell>
          <cell r="F42">
            <v>882</v>
          </cell>
          <cell r="G42">
            <v>111</v>
          </cell>
          <cell r="H42">
            <v>208</v>
          </cell>
          <cell r="I42">
            <v>261</v>
          </cell>
          <cell r="J42">
            <v>149</v>
          </cell>
          <cell r="K42">
            <v>7471</v>
          </cell>
          <cell r="P42" t="str">
            <v>1</v>
          </cell>
          <cell r="Q42" t="str">
            <v>47</v>
          </cell>
          <cell r="R42">
            <v>1381128</v>
          </cell>
        </row>
        <row r="43">
          <cell r="C43">
            <v>2247</v>
          </cell>
          <cell r="D43">
            <v>2367</v>
          </cell>
          <cell r="E43">
            <v>729</v>
          </cell>
          <cell r="F43">
            <v>848</v>
          </cell>
          <cell r="G43">
            <v>98</v>
          </cell>
          <cell r="H43">
            <v>199</v>
          </cell>
          <cell r="I43">
            <v>251</v>
          </cell>
          <cell r="J43">
            <v>127</v>
          </cell>
          <cell r="K43">
            <v>6866</v>
          </cell>
          <cell r="P43" t="str">
            <v>1</v>
          </cell>
          <cell r="Q43" t="str">
            <v>48</v>
          </cell>
          <cell r="R43">
            <v>1306751</v>
          </cell>
        </row>
        <row r="44">
          <cell r="C44">
            <v>2055</v>
          </cell>
          <cell r="D44">
            <v>2266</v>
          </cell>
          <cell r="E44">
            <v>748</v>
          </cell>
          <cell r="F44">
            <v>812</v>
          </cell>
          <cell r="G44">
            <v>91</v>
          </cell>
          <cell r="H44">
            <v>190</v>
          </cell>
          <cell r="I44">
            <v>244</v>
          </cell>
          <cell r="J44">
            <v>139</v>
          </cell>
          <cell r="K44">
            <v>6545</v>
          </cell>
          <cell r="P44" t="str">
            <v>1</v>
          </cell>
          <cell r="Q44" t="str">
            <v>49</v>
          </cell>
          <cell r="R44">
            <v>1219472</v>
          </cell>
        </row>
        <row r="45">
          <cell r="C45">
            <v>1984</v>
          </cell>
          <cell r="D45">
            <v>2231</v>
          </cell>
          <cell r="E45">
            <v>690</v>
          </cell>
          <cell r="F45">
            <v>838</v>
          </cell>
          <cell r="G45">
            <v>84</v>
          </cell>
          <cell r="H45">
            <v>186</v>
          </cell>
          <cell r="I45">
            <v>244</v>
          </cell>
          <cell r="J45">
            <v>147</v>
          </cell>
          <cell r="K45">
            <v>6404</v>
          </cell>
          <cell r="P45" t="str">
            <v>1</v>
          </cell>
          <cell r="Q45" t="str">
            <v>50</v>
          </cell>
          <cell r="R45">
            <v>1201576</v>
          </cell>
        </row>
        <row r="46">
          <cell r="C46">
            <v>1895</v>
          </cell>
          <cell r="D46">
            <v>2128</v>
          </cell>
          <cell r="E46">
            <v>689</v>
          </cell>
          <cell r="F46">
            <v>872</v>
          </cell>
          <cell r="G46">
            <v>87</v>
          </cell>
          <cell r="H46">
            <v>179</v>
          </cell>
          <cell r="I46">
            <v>237</v>
          </cell>
          <cell r="J46">
            <v>148</v>
          </cell>
          <cell r="K46">
            <v>6235</v>
          </cell>
          <cell r="P46" t="str">
            <v>1</v>
          </cell>
          <cell r="Q46" t="str">
            <v>51</v>
          </cell>
          <cell r="R46">
            <v>1170348</v>
          </cell>
        </row>
        <row r="47">
          <cell r="C47">
            <v>1902</v>
          </cell>
          <cell r="D47">
            <v>1980</v>
          </cell>
          <cell r="E47">
            <v>672</v>
          </cell>
          <cell r="F47">
            <v>857</v>
          </cell>
          <cell r="G47">
            <v>85</v>
          </cell>
          <cell r="H47">
            <v>188</v>
          </cell>
          <cell r="I47">
            <v>236</v>
          </cell>
          <cell r="J47">
            <v>139</v>
          </cell>
          <cell r="K47">
            <v>6059</v>
          </cell>
          <cell r="P47" t="str">
            <v>1</v>
          </cell>
          <cell r="Q47" t="str">
            <v>52</v>
          </cell>
          <cell r="R47">
            <v>1197429</v>
          </cell>
        </row>
        <row r="48">
          <cell r="C48">
            <v>1700</v>
          </cell>
          <cell r="D48">
            <v>1936</v>
          </cell>
          <cell r="E48">
            <v>605</v>
          </cell>
          <cell r="F48">
            <v>960</v>
          </cell>
          <cell r="G48">
            <v>93</v>
          </cell>
          <cell r="H48">
            <v>163</v>
          </cell>
          <cell r="I48">
            <v>179</v>
          </cell>
          <cell r="J48">
            <v>128</v>
          </cell>
          <cell r="K48">
            <v>5764</v>
          </cell>
          <cell r="P48" t="str">
            <v>1</v>
          </cell>
          <cell r="Q48" t="str">
            <v>53</v>
          </cell>
          <cell r="R48">
            <v>1090599</v>
          </cell>
        </row>
        <row r="49">
          <cell r="C49">
            <v>1715</v>
          </cell>
          <cell r="D49">
            <v>1892</v>
          </cell>
          <cell r="E49">
            <v>644</v>
          </cell>
          <cell r="F49">
            <v>848</v>
          </cell>
          <cell r="G49">
            <v>96</v>
          </cell>
          <cell r="H49">
            <v>151</v>
          </cell>
          <cell r="I49">
            <v>231</v>
          </cell>
          <cell r="J49">
            <v>128</v>
          </cell>
          <cell r="K49">
            <v>5705</v>
          </cell>
          <cell r="P49" t="str">
            <v>1</v>
          </cell>
          <cell r="Q49" t="str">
            <v>54</v>
          </cell>
          <cell r="R49">
            <v>1120701</v>
          </cell>
        </row>
        <row r="50">
          <cell r="C50">
            <v>1351</v>
          </cell>
          <cell r="D50">
            <v>1472</v>
          </cell>
          <cell r="E50">
            <v>484</v>
          </cell>
          <cell r="F50">
            <v>560</v>
          </cell>
          <cell r="G50">
            <v>54</v>
          </cell>
          <cell r="H50">
            <v>134</v>
          </cell>
          <cell r="I50">
            <v>164</v>
          </cell>
          <cell r="J50">
            <v>100</v>
          </cell>
          <cell r="K50">
            <v>4319</v>
          </cell>
          <cell r="P50" t="str">
            <v>1</v>
          </cell>
          <cell r="Q50" t="str">
            <v>55</v>
          </cell>
          <cell r="R50">
            <v>898927</v>
          </cell>
        </row>
        <row r="51">
          <cell r="C51">
            <v>918</v>
          </cell>
          <cell r="D51">
            <v>976</v>
          </cell>
          <cell r="E51">
            <v>345</v>
          </cell>
          <cell r="F51">
            <v>368</v>
          </cell>
          <cell r="G51">
            <v>43</v>
          </cell>
          <cell r="H51">
            <v>91</v>
          </cell>
          <cell r="I51">
            <v>112</v>
          </cell>
          <cell r="J51">
            <v>64</v>
          </cell>
          <cell r="K51">
            <v>2917</v>
          </cell>
          <cell r="P51" t="str">
            <v>1</v>
          </cell>
          <cell r="Q51" t="str">
            <v>56</v>
          </cell>
          <cell r="R51">
            <v>621755</v>
          </cell>
        </row>
        <row r="52">
          <cell r="C52">
            <v>776</v>
          </cell>
          <cell r="D52">
            <v>835</v>
          </cell>
          <cell r="E52">
            <v>323</v>
          </cell>
          <cell r="F52">
            <v>276</v>
          </cell>
          <cell r="G52">
            <v>47</v>
          </cell>
          <cell r="H52">
            <v>63</v>
          </cell>
          <cell r="I52">
            <v>98</v>
          </cell>
          <cell r="J52">
            <v>50</v>
          </cell>
          <cell r="K52">
            <v>2468</v>
          </cell>
          <cell r="P52" t="str">
            <v>1</v>
          </cell>
          <cell r="Q52" t="str">
            <v>57</v>
          </cell>
          <cell r="R52">
            <v>535108</v>
          </cell>
        </row>
        <row r="53">
          <cell r="C53">
            <v>668</v>
          </cell>
          <cell r="D53">
            <v>743</v>
          </cell>
          <cell r="E53">
            <v>295</v>
          </cell>
          <cell r="F53">
            <v>232</v>
          </cell>
          <cell r="G53">
            <v>37</v>
          </cell>
          <cell r="H53">
            <v>67</v>
          </cell>
          <cell r="I53">
            <v>98</v>
          </cell>
          <cell r="J53">
            <v>42</v>
          </cell>
          <cell r="K53">
            <v>2182</v>
          </cell>
          <cell r="P53" t="str">
            <v>1</v>
          </cell>
          <cell r="Q53" t="str">
            <v>58</v>
          </cell>
          <cell r="R53">
            <v>468637</v>
          </cell>
        </row>
        <row r="54">
          <cell r="C54">
            <v>590</v>
          </cell>
          <cell r="D54">
            <v>622</v>
          </cell>
          <cell r="E54">
            <v>247</v>
          </cell>
          <cell r="F54">
            <v>230</v>
          </cell>
          <cell r="G54">
            <v>35</v>
          </cell>
          <cell r="H54">
            <v>64</v>
          </cell>
          <cell r="I54">
            <v>85</v>
          </cell>
          <cell r="J54">
            <v>38</v>
          </cell>
          <cell r="K54">
            <v>1911</v>
          </cell>
          <cell r="P54" t="str">
            <v>1</v>
          </cell>
          <cell r="Q54" t="str">
            <v>59</v>
          </cell>
          <cell r="R54">
            <v>420940</v>
          </cell>
        </row>
        <row r="55">
          <cell r="C55">
            <v>165</v>
          </cell>
          <cell r="D55">
            <v>145</v>
          </cell>
          <cell r="E55">
            <v>59</v>
          </cell>
          <cell r="F55">
            <v>50</v>
          </cell>
          <cell r="G55">
            <v>10</v>
          </cell>
          <cell r="H55">
            <v>14</v>
          </cell>
          <cell r="I55">
            <v>15</v>
          </cell>
          <cell r="J55">
            <v>9</v>
          </cell>
          <cell r="K55">
            <v>467</v>
          </cell>
          <cell r="P55" t="str">
            <v>1</v>
          </cell>
          <cell r="Q55" t="str">
            <v>60</v>
          </cell>
          <cell r="R55">
            <v>119530</v>
          </cell>
        </row>
        <row r="56">
          <cell r="C56">
            <v>98</v>
          </cell>
          <cell r="D56">
            <v>76</v>
          </cell>
          <cell r="E56">
            <v>24</v>
          </cell>
          <cell r="F56">
            <v>33</v>
          </cell>
          <cell r="G56">
            <v>8</v>
          </cell>
          <cell r="H56">
            <v>4</v>
          </cell>
          <cell r="I56">
            <v>10</v>
          </cell>
          <cell r="J56">
            <v>4</v>
          </cell>
          <cell r="K56">
            <v>257</v>
          </cell>
          <cell r="P56" t="str">
            <v>1</v>
          </cell>
          <cell r="Q56" t="str">
            <v>61</v>
          </cell>
          <cell r="R56">
            <v>72250</v>
          </cell>
        </row>
        <row r="57">
          <cell r="C57">
            <v>64</v>
          </cell>
          <cell r="D57">
            <v>51</v>
          </cell>
          <cell r="E57">
            <v>22</v>
          </cell>
          <cell r="F57">
            <v>26</v>
          </cell>
          <cell r="G57">
            <v>0</v>
          </cell>
          <cell r="H57">
            <v>3</v>
          </cell>
          <cell r="I57">
            <v>8</v>
          </cell>
          <cell r="J57">
            <v>0</v>
          </cell>
          <cell r="K57">
            <v>174</v>
          </cell>
          <cell r="P57" t="str">
            <v>1</v>
          </cell>
          <cell r="Q57" t="str">
            <v>62</v>
          </cell>
          <cell r="R57">
            <v>47976</v>
          </cell>
        </row>
        <row r="58">
          <cell r="C58">
            <v>59</v>
          </cell>
          <cell r="D58">
            <v>46</v>
          </cell>
          <cell r="E58">
            <v>24</v>
          </cell>
          <cell r="F58">
            <v>19</v>
          </cell>
          <cell r="G58">
            <v>1</v>
          </cell>
          <cell r="H58">
            <v>1</v>
          </cell>
          <cell r="I58">
            <v>6</v>
          </cell>
          <cell r="J58">
            <v>2</v>
          </cell>
          <cell r="K58">
            <v>158</v>
          </cell>
          <cell r="P58" t="str">
            <v>1</v>
          </cell>
          <cell r="Q58" t="str">
            <v>63</v>
          </cell>
          <cell r="R58">
            <v>44937</v>
          </cell>
        </row>
        <row r="59">
          <cell r="C59">
            <v>34</v>
          </cell>
          <cell r="D59">
            <v>47</v>
          </cell>
          <cell r="E59">
            <v>10</v>
          </cell>
          <cell r="F59">
            <v>19</v>
          </cell>
          <cell r="G59">
            <v>0</v>
          </cell>
          <cell r="H59">
            <v>2</v>
          </cell>
          <cell r="I59">
            <v>1</v>
          </cell>
          <cell r="J59">
            <v>4</v>
          </cell>
          <cell r="K59">
            <v>117</v>
          </cell>
          <cell r="P59" t="str">
            <v>1</v>
          </cell>
          <cell r="Q59" t="str">
            <v>64</v>
          </cell>
          <cell r="R59">
            <v>26286</v>
          </cell>
        </row>
        <row r="60">
          <cell r="C60">
            <v>26</v>
          </cell>
          <cell r="D60">
            <v>28</v>
          </cell>
          <cell r="E60">
            <v>10</v>
          </cell>
          <cell r="F60">
            <v>9</v>
          </cell>
          <cell r="G60">
            <v>3</v>
          </cell>
          <cell r="H60">
            <v>2</v>
          </cell>
          <cell r="I60">
            <v>3</v>
          </cell>
          <cell r="J60">
            <v>1</v>
          </cell>
          <cell r="K60">
            <v>82</v>
          </cell>
          <cell r="P60" t="str">
            <v>1</v>
          </cell>
          <cell r="Q60" t="str">
            <v>65</v>
          </cell>
          <cell r="R60">
            <v>20429</v>
          </cell>
        </row>
        <row r="61">
          <cell r="C61">
            <v>20</v>
          </cell>
          <cell r="D61">
            <v>27</v>
          </cell>
          <cell r="E61">
            <v>8</v>
          </cell>
          <cell r="F61">
            <v>12</v>
          </cell>
          <cell r="G61">
            <v>3</v>
          </cell>
          <cell r="H61">
            <v>3</v>
          </cell>
          <cell r="I61">
            <v>2</v>
          </cell>
          <cell r="J61">
            <v>0</v>
          </cell>
          <cell r="K61">
            <v>75</v>
          </cell>
          <cell r="P61" t="str">
            <v>1</v>
          </cell>
          <cell r="Q61" t="str">
            <v>66</v>
          </cell>
          <cell r="R61">
            <v>15963</v>
          </cell>
        </row>
        <row r="62">
          <cell r="C62">
            <v>15</v>
          </cell>
          <cell r="D62">
            <v>29</v>
          </cell>
          <cell r="E62">
            <v>11</v>
          </cell>
          <cell r="F62">
            <v>13</v>
          </cell>
          <cell r="G62">
            <v>1</v>
          </cell>
          <cell r="H62">
            <v>0</v>
          </cell>
          <cell r="I62">
            <v>0</v>
          </cell>
          <cell r="J62">
            <v>1</v>
          </cell>
          <cell r="K62">
            <v>70</v>
          </cell>
          <cell r="P62" t="str">
            <v>1</v>
          </cell>
          <cell r="Q62" t="str">
            <v>67</v>
          </cell>
          <cell r="R62">
            <v>12149</v>
          </cell>
        </row>
        <row r="63">
          <cell r="C63">
            <v>13</v>
          </cell>
          <cell r="D63">
            <v>24</v>
          </cell>
          <cell r="E63">
            <v>7</v>
          </cell>
          <cell r="F63">
            <v>9</v>
          </cell>
          <cell r="G63">
            <v>2</v>
          </cell>
          <cell r="H63">
            <v>0</v>
          </cell>
          <cell r="I63">
            <v>2</v>
          </cell>
          <cell r="J63">
            <v>1</v>
          </cell>
          <cell r="K63">
            <v>58</v>
          </cell>
          <cell r="P63" t="str">
            <v>1</v>
          </cell>
          <cell r="Q63" t="str">
            <v>68</v>
          </cell>
          <cell r="R63">
            <v>10688</v>
          </cell>
        </row>
        <row r="64">
          <cell r="C64">
            <v>17</v>
          </cell>
          <cell r="D64">
            <v>22</v>
          </cell>
          <cell r="E64">
            <v>2</v>
          </cell>
          <cell r="F64">
            <v>8</v>
          </cell>
          <cell r="G64">
            <v>3</v>
          </cell>
          <cell r="H64">
            <v>0</v>
          </cell>
          <cell r="I64">
            <v>1</v>
          </cell>
          <cell r="J64">
            <v>0</v>
          </cell>
          <cell r="K64">
            <v>53</v>
          </cell>
          <cell r="P64" t="str">
            <v>1</v>
          </cell>
          <cell r="Q64" t="str">
            <v>69</v>
          </cell>
          <cell r="R64">
            <v>14147</v>
          </cell>
        </row>
        <row r="65">
          <cell r="C65">
            <v>196</v>
          </cell>
          <cell r="D65">
            <v>167</v>
          </cell>
          <cell r="E65">
            <v>51</v>
          </cell>
          <cell r="F65">
            <v>75</v>
          </cell>
          <cell r="G65">
            <v>16</v>
          </cell>
          <cell r="H65">
            <v>3</v>
          </cell>
          <cell r="I65">
            <v>12</v>
          </cell>
          <cell r="J65">
            <v>2</v>
          </cell>
          <cell r="K65">
            <v>522</v>
          </cell>
          <cell r="P65" t="str">
            <v>1</v>
          </cell>
          <cell r="Q65" t="str">
            <v>70</v>
          </cell>
          <cell r="R65">
            <v>178075</v>
          </cell>
        </row>
        <row r="66">
          <cell r="C66">
            <v>57100</v>
          </cell>
          <cell r="D66">
            <v>59373</v>
          </cell>
          <cell r="E66">
            <v>19271</v>
          </cell>
          <cell r="F66">
            <v>19115</v>
          </cell>
          <cell r="G66">
            <v>2712</v>
          </cell>
          <cell r="H66">
            <v>4561</v>
          </cell>
          <cell r="I66">
            <v>7074</v>
          </cell>
          <cell r="J66">
            <v>3378</v>
          </cell>
          <cell r="K66">
            <v>172584</v>
          </cell>
        </row>
        <row r="67">
          <cell r="C67">
            <v>0</v>
          </cell>
          <cell r="D67">
            <v>0</v>
          </cell>
          <cell r="E67">
            <v>0</v>
          </cell>
          <cell r="F67">
            <v>0</v>
          </cell>
          <cell r="G67">
            <v>0</v>
          </cell>
          <cell r="H67">
            <v>0</v>
          </cell>
          <cell r="I67">
            <v>0</v>
          </cell>
          <cell r="J67">
            <v>0</v>
          </cell>
          <cell r="K67">
            <v>0</v>
          </cell>
          <cell r="P67">
            <v>2</v>
          </cell>
          <cell r="Q67" t="str">
            <v>15</v>
          </cell>
          <cell r="R67">
            <v>0</v>
          </cell>
        </row>
        <row r="68">
          <cell r="C68">
            <v>0</v>
          </cell>
          <cell r="D68">
            <v>0</v>
          </cell>
          <cell r="E68">
            <v>0</v>
          </cell>
          <cell r="F68">
            <v>0</v>
          </cell>
          <cell r="G68">
            <v>0</v>
          </cell>
          <cell r="H68">
            <v>0</v>
          </cell>
          <cell r="I68">
            <v>0</v>
          </cell>
          <cell r="J68">
            <v>0</v>
          </cell>
          <cell r="K68">
            <v>0</v>
          </cell>
          <cell r="P68" t="str">
            <v>2</v>
          </cell>
          <cell r="Q68" t="str">
            <v>16</v>
          </cell>
          <cell r="R68">
            <v>0</v>
          </cell>
        </row>
        <row r="69">
          <cell r="C69">
            <v>0</v>
          </cell>
          <cell r="D69">
            <v>0</v>
          </cell>
          <cell r="E69">
            <v>0</v>
          </cell>
          <cell r="F69">
            <v>0</v>
          </cell>
          <cell r="G69">
            <v>0</v>
          </cell>
          <cell r="H69">
            <v>0</v>
          </cell>
          <cell r="I69">
            <v>0</v>
          </cell>
          <cell r="J69">
            <v>0</v>
          </cell>
          <cell r="K69">
            <v>0</v>
          </cell>
          <cell r="P69" t="str">
            <v>2</v>
          </cell>
          <cell r="Q69" t="str">
            <v>17</v>
          </cell>
          <cell r="R69">
            <v>0</v>
          </cell>
        </row>
        <row r="70">
          <cell r="C70">
            <v>0</v>
          </cell>
          <cell r="D70">
            <v>0</v>
          </cell>
          <cell r="E70">
            <v>0</v>
          </cell>
          <cell r="F70">
            <v>0</v>
          </cell>
          <cell r="G70">
            <v>0</v>
          </cell>
          <cell r="H70">
            <v>0</v>
          </cell>
          <cell r="I70">
            <v>0</v>
          </cell>
          <cell r="J70">
            <v>0</v>
          </cell>
          <cell r="K70">
            <v>0</v>
          </cell>
          <cell r="P70" t="str">
            <v>2</v>
          </cell>
          <cell r="Q70" t="str">
            <v>18</v>
          </cell>
          <cell r="R70">
            <v>0</v>
          </cell>
        </row>
        <row r="71">
          <cell r="C71">
            <v>2</v>
          </cell>
          <cell r="D71">
            <v>8</v>
          </cell>
          <cell r="E71">
            <v>5</v>
          </cell>
          <cell r="F71">
            <v>0</v>
          </cell>
          <cell r="G71">
            <v>0</v>
          </cell>
          <cell r="H71">
            <v>0</v>
          </cell>
          <cell r="I71">
            <v>0</v>
          </cell>
          <cell r="J71">
            <v>0</v>
          </cell>
          <cell r="K71">
            <v>15</v>
          </cell>
          <cell r="P71" t="str">
            <v>2</v>
          </cell>
          <cell r="Q71" t="str">
            <v>19</v>
          </cell>
          <cell r="R71">
            <v>475</v>
          </cell>
        </row>
        <row r="72">
          <cell r="C72">
            <v>46</v>
          </cell>
          <cell r="D72">
            <v>44</v>
          </cell>
          <cell r="E72">
            <v>13</v>
          </cell>
          <cell r="F72">
            <v>1</v>
          </cell>
          <cell r="G72">
            <v>2</v>
          </cell>
          <cell r="H72">
            <v>1</v>
          </cell>
          <cell r="I72">
            <v>10</v>
          </cell>
          <cell r="J72">
            <v>0</v>
          </cell>
          <cell r="K72">
            <v>117</v>
          </cell>
          <cell r="P72" t="str">
            <v>2</v>
          </cell>
          <cell r="Q72" t="str">
            <v>20</v>
          </cell>
          <cell r="R72">
            <v>11333</v>
          </cell>
        </row>
        <row r="73">
          <cell r="C73">
            <v>181</v>
          </cell>
          <cell r="D73">
            <v>141</v>
          </cell>
          <cell r="E73">
            <v>83</v>
          </cell>
          <cell r="F73">
            <v>22</v>
          </cell>
          <cell r="G73">
            <v>4</v>
          </cell>
          <cell r="H73">
            <v>4</v>
          </cell>
          <cell r="I73">
            <v>26</v>
          </cell>
          <cell r="J73">
            <v>3</v>
          </cell>
          <cell r="K73">
            <v>464</v>
          </cell>
          <cell r="P73" t="str">
            <v>2</v>
          </cell>
          <cell r="Q73" t="str">
            <v>21</v>
          </cell>
          <cell r="R73">
            <v>46813</v>
          </cell>
        </row>
        <row r="74">
          <cell r="C74">
            <v>472</v>
          </cell>
          <cell r="D74">
            <v>427</v>
          </cell>
          <cell r="E74">
            <v>195</v>
          </cell>
          <cell r="F74">
            <v>49</v>
          </cell>
          <cell r="G74">
            <v>11</v>
          </cell>
          <cell r="H74">
            <v>11</v>
          </cell>
          <cell r="I74">
            <v>69</v>
          </cell>
          <cell r="J74">
            <v>17</v>
          </cell>
          <cell r="K74">
            <v>1251</v>
          </cell>
          <cell r="P74" t="str">
            <v>2</v>
          </cell>
          <cell r="Q74" t="str">
            <v>22</v>
          </cell>
          <cell r="R74">
            <v>127545</v>
          </cell>
        </row>
        <row r="75">
          <cell r="C75">
            <v>1011</v>
          </cell>
          <cell r="D75">
            <v>886</v>
          </cell>
          <cell r="E75">
            <v>393</v>
          </cell>
          <cell r="F75">
            <v>160</v>
          </cell>
          <cell r="G75">
            <v>45</v>
          </cell>
          <cell r="H75">
            <v>25</v>
          </cell>
          <cell r="I75">
            <v>137</v>
          </cell>
          <cell r="J75">
            <v>54</v>
          </cell>
          <cell r="K75">
            <v>2711</v>
          </cell>
          <cell r="P75" t="str">
            <v>2</v>
          </cell>
          <cell r="Q75" t="str">
            <v>23</v>
          </cell>
          <cell r="R75">
            <v>285069</v>
          </cell>
        </row>
        <row r="76">
          <cell r="C76">
            <v>1684</v>
          </cell>
          <cell r="D76">
            <v>1523</v>
          </cell>
          <cell r="E76">
            <v>642</v>
          </cell>
          <cell r="F76">
            <v>266</v>
          </cell>
          <cell r="G76">
            <v>54</v>
          </cell>
          <cell r="H76">
            <v>43</v>
          </cell>
          <cell r="I76">
            <v>233</v>
          </cell>
          <cell r="J76">
            <v>75</v>
          </cell>
          <cell r="K76">
            <v>4520</v>
          </cell>
          <cell r="P76" t="str">
            <v>2</v>
          </cell>
          <cell r="Q76" t="str">
            <v>24</v>
          </cell>
          <cell r="R76">
            <v>494437</v>
          </cell>
        </row>
        <row r="77">
          <cell r="C77">
            <v>2188</v>
          </cell>
          <cell r="D77">
            <v>2146</v>
          </cell>
          <cell r="E77">
            <v>834</v>
          </cell>
          <cell r="F77">
            <v>443</v>
          </cell>
          <cell r="G77">
            <v>73</v>
          </cell>
          <cell r="H77">
            <v>70</v>
          </cell>
          <cell r="I77">
            <v>310</v>
          </cell>
          <cell r="J77">
            <v>90</v>
          </cell>
          <cell r="K77">
            <v>6154</v>
          </cell>
          <cell r="P77" t="str">
            <v>2</v>
          </cell>
          <cell r="Q77" t="str">
            <v>25</v>
          </cell>
          <cell r="R77">
            <v>668460</v>
          </cell>
        </row>
        <row r="78">
          <cell r="C78">
            <v>2697</v>
          </cell>
          <cell r="D78">
            <v>2917</v>
          </cell>
          <cell r="E78">
            <v>1081</v>
          </cell>
          <cell r="F78">
            <v>568</v>
          </cell>
          <cell r="G78">
            <v>96</v>
          </cell>
          <cell r="H78">
            <v>105</v>
          </cell>
          <cell r="I78">
            <v>387</v>
          </cell>
          <cell r="J78">
            <v>129</v>
          </cell>
          <cell r="K78">
            <v>7980</v>
          </cell>
          <cell r="P78" t="str">
            <v>2</v>
          </cell>
          <cell r="Q78" t="str">
            <v>26</v>
          </cell>
          <cell r="R78">
            <v>856745</v>
          </cell>
        </row>
        <row r="79">
          <cell r="C79">
            <v>3438</v>
          </cell>
          <cell r="D79">
            <v>3793</v>
          </cell>
          <cell r="E79">
            <v>1380</v>
          </cell>
          <cell r="F79">
            <v>701</v>
          </cell>
          <cell r="G79">
            <v>132</v>
          </cell>
          <cell r="H79">
            <v>160</v>
          </cell>
          <cell r="I79">
            <v>599</v>
          </cell>
          <cell r="J79">
            <v>142</v>
          </cell>
          <cell r="K79">
            <v>10345</v>
          </cell>
          <cell r="P79" t="str">
            <v>2</v>
          </cell>
          <cell r="Q79" t="str">
            <v>27</v>
          </cell>
          <cell r="R79">
            <v>1133763</v>
          </cell>
        </row>
        <row r="80">
          <cell r="C80">
            <v>4324</v>
          </cell>
          <cell r="D80">
            <v>4868</v>
          </cell>
          <cell r="E80">
            <v>1738</v>
          </cell>
          <cell r="F80">
            <v>829</v>
          </cell>
          <cell r="G80">
            <v>188</v>
          </cell>
          <cell r="H80">
            <v>205</v>
          </cell>
          <cell r="I80">
            <v>712</v>
          </cell>
          <cell r="J80">
            <v>158</v>
          </cell>
          <cell r="K80">
            <v>13022</v>
          </cell>
          <cell r="P80" t="str">
            <v>2</v>
          </cell>
          <cell r="Q80" t="str">
            <v>28</v>
          </cell>
          <cell r="R80">
            <v>1478137</v>
          </cell>
        </row>
        <row r="81">
          <cell r="C81">
            <v>5073</v>
          </cell>
          <cell r="D81">
            <v>5617</v>
          </cell>
          <cell r="E81">
            <v>2164</v>
          </cell>
          <cell r="F81">
            <v>887</v>
          </cell>
          <cell r="G81">
            <v>217</v>
          </cell>
          <cell r="H81">
            <v>241</v>
          </cell>
          <cell r="I81">
            <v>907</v>
          </cell>
          <cell r="J81">
            <v>174</v>
          </cell>
          <cell r="K81">
            <v>15280</v>
          </cell>
          <cell r="P81" t="str">
            <v>2</v>
          </cell>
          <cell r="Q81" t="str">
            <v>29</v>
          </cell>
          <cell r="R81">
            <v>1793731</v>
          </cell>
        </row>
        <row r="82">
          <cell r="C82">
            <v>5558</v>
          </cell>
          <cell r="D82">
            <v>6550</v>
          </cell>
          <cell r="E82">
            <v>2405</v>
          </cell>
          <cell r="F82">
            <v>903</v>
          </cell>
          <cell r="G82">
            <v>240</v>
          </cell>
          <cell r="H82">
            <v>273</v>
          </cell>
          <cell r="I82">
            <v>1042</v>
          </cell>
          <cell r="J82">
            <v>163</v>
          </cell>
          <cell r="K82">
            <v>17134</v>
          </cell>
          <cell r="P82" t="str">
            <v>2</v>
          </cell>
          <cell r="Q82" t="str">
            <v>30</v>
          </cell>
          <cell r="R82">
            <v>2031596</v>
          </cell>
        </row>
        <row r="83">
          <cell r="C83">
            <v>5692</v>
          </cell>
          <cell r="D83">
            <v>6720</v>
          </cell>
          <cell r="E83">
            <v>2310</v>
          </cell>
          <cell r="F83">
            <v>894</v>
          </cell>
          <cell r="G83">
            <v>214</v>
          </cell>
          <cell r="H83">
            <v>266</v>
          </cell>
          <cell r="I83">
            <v>1096</v>
          </cell>
          <cell r="J83">
            <v>193</v>
          </cell>
          <cell r="K83">
            <v>17385</v>
          </cell>
          <cell r="P83" t="str">
            <v>2</v>
          </cell>
          <cell r="Q83" t="str">
            <v>31</v>
          </cell>
          <cell r="R83">
            <v>2148930</v>
          </cell>
        </row>
        <row r="84">
          <cell r="C84">
            <v>5687</v>
          </cell>
          <cell r="D84">
            <v>7156</v>
          </cell>
          <cell r="E84">
            <v>2487</v>
          </cell>
          <cell r="F84">
            <v>911</v>
          </cell>
          <cell r="G84">
            <v>218</v>
          </cell>
          <cell r="H84">
            <v>328</v>
          </cell>
          <cell r="I84">
            <v>1182</v>
          </cell>
          <cell r="J84">
            <v>153</v>
          </cell>
          <cell r="K84">
            <v>18122</v>
          </cell>
          <cell r="P84" t="str">
            <v>2</v>
          </cell>
          <cell r="Q84" t="str">
            <v>32</v>
          </cell>
          <cell r="R84">
            <v>2215025</v>
          </cell>
        </row>
        <row r="85">
          <cell r="C85">
            <v>5737</v>
          </cell>
          <cell r="D85">
            <v>7231</v>
          </cell>
          <cell r="E85">
            <v>2567</v>
          </cell>
          <cell r="F85">
            <v>910</v>
          </cell>
          <cell r="G85">
            <v>226</v>
          </cell>
          <cell r="H85">
            <v>314</v>
          </cell>
          <cell r="I85">
            <v>1225</v>
          </cell>
          <cell r="J85">
            <v>186</v>
          </cell>
          <cell r="K85">
            <v>18396</v>
          </cell>
          <cell r="P85" t="str">
            <v>2</v>
          </cell>
          <cell r="Q85" t="str">
            <v>33</v>
          </cell>
          <cell r="R85">
            <v>2303631</v>
          </cell>
        </row>
        <row r="86">
          <cell r="C86">
            <v>5538</v>
          </cell>
          <cell r="D86">
            <v>7314</v>
          </cell>
          <cell r="E86">
            <v>2621</v>
          </cell>
          <cell r="F86">
            <v>993</v>
          </cell>
          <cell r="G86">
            <v>276</v>
          </cell>
          <cell r="H86">
            <v>314</v>
          </cell>
          <cell r="I86">
            <v>1335</v>
          </cell>
          <cell r="J86">
            <v>174</v>
          </cell>
          <cell r="K86">
            <v>18565</v>
          </cell>
          <cell r="P86" t="str">
            <v>2</v>
          </cell>
          <cell r="Q86" t="str">
            <v>34</v>
          </cell>
          <cell r="R86">
            <v>2290152</v>
          </cell>
        </row>
        <row r="87">
          <cell r="C87">
            <v>5784</v>
          </cell>
          <cell r="D87">
            <v>7755</v>
          </cell>
          <cell r="E87">
            <v>2858</v>
          </cell>
          <cell r="F87">
            <v>1055</v>
          </cell>
          <cell r="G87">
            <v>272</v>
          </cell>
          <cell r="H87">
            <v>345</v>
          </cell>
          <cell r="I87">
            <v>1369</v>
          </cell>
          <cell r="J87">
            <v>180</v>
          </cell>
          <cell r="K87">
            <v>19618</v>
          </cell>
          <cell r="P87" t="str">
            <v>2</v>
          </cell>
          <cell r="Q87" t="str">
            <v>35</v>
          </cell>
          <cell r="R87">
            <v>2461094</v>
          </cell>
        </row>
        <row r="88">
          <cell r="C88">
            <v>5820</v>
          </cell>
          <cell r="D88">
            <v>7947</v>
          </cell>
          <cell r="E88">
            <v>2957</v>
          </cell>
          <cell r="F88">
            <v>1119</v>
          </cell>
          <cell r="G88">
            <v>281</v>
          </cell>
          <cell r="H88">
            <v>374</v>
          </cell>
          <cell r="I88">
            <v>1488</v>
          </cell>
          <cell r="J88">
            <v>191</v>
          </cell>
          <cell r="K88">
            <v>20177</v>
          </cell>
          <cell r="P88" t="str">
            <v>2</v>
          </cell>
          <cell r="Q88" t="str">
            <v>36</v>
          </cell>
          <cell r="R88">
            <v>2547122</v>
          </cell>
        </row>
        <row r="89">
          <cell r="C89">
            <v>6330</v>
          </cell>
          <cell r="D89">
            <v>8400</v>
          </cell>
          <cell r="E89">
            <v>3110</v>
          </cell>
          <cell r="F89">
            <v>1262</v>
          </cell>
          <cell r="G89">
            <v>292</v>
          </cell>
          <cell r="H89">
            <v>380</v>
          </cell>
          <cell r="I89">
            <v>1454</v>
          </cell>
          <cell r="J89">
            <v>221</v>
          </cell>
          <cell r="K89">
            <v>21449</v>
          </cell>
          <cell r="P89" t="str">
            <v>2</v>
          </cell>
          <cell r="Q89" t="str">
            <v>37</v>
          </cell>
          <cell r="R89">
            <v>2846020</v>
          </cell>
        </row>
        <row r="90">
          <cell r="C90">
            <v>6577</v>
          </cell>
          <cell r="D90">
            <v>8658</v>
          </cell>
          <cell r="E90">
            <v>3209</v>
          </cell>
          <cell r="F90">
            <v>1340</v>
          </cell>
          <cell r="G90">
            <v>334</v>
          </cell>
          <cell r="H90">
            <v>326</v>
          </cell>
          <cell r="I90">
            <v>1420</v>
          </cell>
          <cell r="J90">
            <v>257</v>
          </cell>
          <cell r="K90">
            <v>22121</v>
          </cell>
          <cell r="P90" t="str">
            <v>2</v>
          </cell>
          <cell r="Q90" t="str">
            <v>38</v>
          </cell>
          <cell r="R90">
            <v>3035497</v>
          </cell>
        </row>
        <row r="91">
          <cell r="C91">
            <v>6733</v>
          </cell>
          <cell r="D91">
            <v>9141</v>
          </cell>
          <cell r="E91">
            <v>3168</v>
          </cell>
          <cell r="F91">
            <v>1318</v>
          </cell>
          <cell r="G91">
            <v>281</v>
          </cell>
          <cell r="H91">
            <v>389</v>
          </cell>
          <cell r="I91">
            <v>1397</v>
          </cell>
          <cell r="J91">
            <v>268</v>
          </cell>
          <cell r="K91">
            <v>22695</v>
          </cell>
          <cell r="P91" t="str">
            <v>2</v>
          </cell>
          <cell r="Q91" t="str">
            <v>39</v>
          </cell>
          <cell r="R91">
            <v>3188713</v>
          </cell>
        </row>
        <row r="92">
          <cell r="C92">
            <v>7229</v>
          </cell>
          <cell r="D92">
            <v>9595</v>
          </cell>
          <cell r="E92">
            <v>3429</v>
          </cell>
          <cell r="F92">
            <v>1414</v>
          </cell>
          <cell r="G92">
            <v>330</v>
          </cell>
          <cell r="H92">
            <v>422</v>
          </cell>
          <cell r="I92">
            <v>1419</v>
          </cell>
          <cell r="J92">
            <v>300</v>
          </cell>
          <cell r="K92">
            <v>24138</v>
          </cell>
          <cell r="P92" t="str">
            <v>2</v>
          </cell>
          <cell r="Q92" t="str">
            <v>40</v>
          </cell>
          <cell r="R92">
            <v>3510690</v>
          </cell>
        </row>
        <row r="93">
          <cell r="C93">
            <v>7620</v>
          </cell>
          <cell r="D93">
            <v>10171</v>
          </cell>
          <cell r="E93">
            <v>3672</v>
          </cell>
          <cell r="F93">
            <v>1466</v>
          </cell>
          <cell r="G93">
            <v>372</v>
          </cell>
          <cell r="H93">
            <v>376</v>
          </cell>
          <cell r="I93">
            <v>1485</v>
          </cell>
          <cell r="J93">
            <v>276</v>
          </cell>
          <cell r="K93">
            <v>25438</v>
          </cell>
          <cell r="P93" t="str">
            <v>2</v>
          </cell>
          <cell r="Q93" t="str">
            <v>41</v>
          </cell>
          <cell r="R93">
            <v>3791981</v>
          </cell>
        </row>
        <row r="94">
          <cell r="C94">
            <v>8191</v>
          </cell>
          <cell r="D94">
            <v>10635</v>
          </cell>
          <cell r="E94">
            <v>3765</v>
          </cell>
          <cell r="F94">
            <v>1613</v>
          </cell>
          <cell r="G94">
            <v>368</v>
          </cell>
          <cell r="H94">
            <v>405</v>
          </cell>
          <cell r="I94">
            <v>1457</v>
          </cell>
          <cell r="J94">
            <v>302</v>
          </cell>
          <cell r="K94">
            <v>26736</v>
          </cell>
          <cell r="P94" t="str">
            <v>2</v>
          </cell>
          <cell r="Q94" t="str">
            <v>42</v>
          </cell>
          <cell r="R94">
            <v>4173837</v>
          </cell>
        </row>
        <row r="95">
          <cell r="C95">
            <v>8533</v>
          </cell>
          <cell r="D95">
            <v>10999</v>
          </cell>
          <cell r="E95">
            <v>3878</v>
          </cell>
          <cell r="F95">
            <v>1754</v>
          </cell>
          <cell r="G95">
            <v>367</v>
          </cell>
          <cell r="H95">
            <v>446</v>
          </cell>
          <cell r="I95">
            <v>1483</v>
          </cell>
          <cell r="J95">
            <v>279</v>
          </cell>
          <cell r="K95">
            <v>27739</v>
          </cell>
          <cell r="P95" t="str">
            <v>2</v>
          </cell>
          <cell r="Q95" t="str">
            <v>43</v>
          </cell>
          <cell r="R95">
            <v>4450504</v>
          </cell>
        </row>
        <row r="96">
          <cell r="C96">
            <v>9202</v>
          </cell>
          <cell r="D96">
            <v>11403</v>
          </cell>
          <cell r="E96">
            <v>3880</v>
          </cell>
          <cell r="F96">
            <v>1871</v>
          </cell>
          <cell r="G96">
            <v>365</v>
          </cell>
          <cell r="H96">
            <v>467</v>
          </cell>
          <cell r="I96">
            <v>1477</v>
          </cell>
          <cell r="J96">
            <v>308</v>
          </cell>
          <cell r="K96">
            <v>28973</v>
          </cell>
          <cell r="P96" t="str">
            <v>2</v>
          </cell>
          <cell r="Q96" t="str">
            <v>44</v>
          </cell>
          <cell r="R96">
            <v>4909745</v>
          </cell>
        </row>
        <row r="97">
          <cell r="C97">
            <v>9185</v>
          </cell>
          <cell r="D97">
            <v>11320</v>
          </cell>
          <cell r="E97">
            <v>3724</v>
          </cell>
          <cell r="F97">
            <v>1948</v>
          </cell>
          <cell r="G97">
            <v>339</v>
          </cell>
          <cell r="H97">
            <v>466</v>
          </cell>
          <cell r="I97">
            <v>1439</v>
          </cell>
          <cell r="J97">
            <v>263</v>
          </cell>
          <cell r="K97">
            <v>28684</v>
          </cell>
          <cell r="P97" t="str">
            <v>2</v>
          </cell>
          <cell r="Q97" t="str">
            <v>45</v>
          </cell>
          <cell r="R97">
            <v>5010757</v>
          </cell>
        </row>
        <row r="98">
          <cell r="C98">
            <v>8817</v>
          </cell>
          <cell r="D98">
            <v>11152</v>
          </cell>
          <cell r="E98">
            <v>3651</v>
          </cell>
          <cell r="F98">
            <v>1997</v>
          </cell>
          <cell r="G98">
            <v>337</v>
          </cell>
          <cell r="H98">
            <v>495</v>
          </cell>
          <cell r="I98">
            <v>1445</v>
          </cell>
          <cell r="J98">
            <v>289</v>
          </cell>
          <cell r="K98">
            <v>28183</v>
          </cell>
          <cell r="P98" t="str">
            <v>2</v>
          </cell>
          <cell r="Q98" t="str">
            <v>46</v>
          </cell>
          <cell r="R98">
            <v>4916177</v>
          </cell>
        </row>
        <row r="99">
          <cell r="C99">
            <v>8345</v>
          </cell>
          <cell r="D99">
            <v>10411</v>
          </cell>
          <cell r="E99">
            <v>3291</v>
          </cell>
          <cell r="F99">
            <v>1784</v>
          </cell>
          <cell r="G99">
            <v>354</v>
          </cell>
          <cell r="H99">
            <v>492</v>
          </cell>
          <cell r="I99">
            <v>1340</v>
          </cell>
          <cell r="J99">
            <v>255</v>
          </cell>
          <cell r="K99">
            <v>26272</v>
          </cell>
          <cell r="P99" t="str">
            <v>2</v>
          </cell>
          <cell r="Q99" t="str">
            <v>47</v>
          </cell>
          <cell r="R99">
            <v>4752710</v>
          </cell>
        </row>
        <row r="100">
          <cell r="C100">
            <v>7568</v>
          </cell>
          <cell r="D100">
            <v>9635</v>
          </cell>
          <cell r="E100">
            <v>3110</v>
          </cell>
          <cell r="F100">
            <v>1757</v>
          </cell>
          <cell r="G100">
            <v>299</v>
          </cell>
          <cell r="H100">
            <v>432</v>
          </cell>
          <cell r="I100">
            <v>1265</v>
          </cell>
          <cell r="J100">
            <v>226</v>
          </cell>
          <cell r="K100">
            <v>24292</v>
          </cell>
          <cell r="P100" t="str">
            <v>2</v>
          </cell>
          <cell r="Q100" t="str">
            <v>48</v>
          </cell>
          <cell r="R100">
            <v>4400884</v>
          </cell>
        </row>
        <row r="101">
          <cell r="C101">
            <v>7172</v>
          </cell>
          <cell r="D101">
            <v>8988</v>
          </cell>
          <cell r="E101">
            <v>3060</v>
          </cell>
          <cell r="F101">
            <v>1703</v>
          </cell>
          <cell r="G101">
            <v>289</v>
          </cell>
          <cell r="H101">
            <v>436</v>
          </cell>
          <cell r="I101">
            <v>1258</v>
          </cell>
          <cell r="J101">
            <v>204</v>
          </cell>
          <cell r="K101">
            <v>23110</v>
          </cell>
          <cell r="P101" t="str">
            <v>2</v>
          </cell>
          <cell r="Q101" t="str">
            <v>49</v>
          </cell>
          <cell r="R101">
            <v>4257274</v>
          </cell>
        </row>
        <row r="102">
          <cell r="C102">
            <v>6756</v>
          </cell>
          <cell r="D102">
            <v>8379</v>
          </cell>
          <cell r="E102">
            <v>2868</v>
          </cell>
          <cell r="F102">
            <v>1666</v>
          </cell>
          <cell r="G102">
            <v>281</v>
          </cell>
          <cell r="H102">
            <v>452</v>
          </cell>
          <cell r="I102">
            <v>1162</v>
          </cell>
          <cell r="J102">
            <v>207</v>
          </cell>
          <cell r="K102">
            <v>21771</v>
          </cell>
          <cell r="P102" t="str">
            <v>2</v>
          </cell>
          <cell r="Q102" t="str">
            <v>50</v>
          </cell>
          <cell r="R102">
            <v>4091183</v>
          </cell>
        </row>
        <row r="103">
          <cell r="C103">
            <v>6748</v>
          </cell>
          <cell r="D103">
            <v>8540</v>
          </cell>
          <cell r="E103">
            <v>3054</v>
          </cell>
          <cell r="F103">
            <v>1743</v>
          </cell>
          <cell r="G103">
            <v>284</v>
          </cell>
          <cell r="H103">
            <v>433</v>
          </cell>
          <cell r="I103">
            <v>1204</v>
          </cell>
          <cell r="J103">
            <v>202</v>
          </cell>
          <cell r="K103">
            <v>22208</v>
          </cell>
          <cell r="P103" t="str">
            <v>2</v>
          </cell>
          <cell r="Q103" t="str">
            <v>51</v>
          </cell>
          <cell r="R103">
            <v>4167594</v>
          </cell>
        </row>
        <row r="104">
          <cell r="C104">
            <v>6409</v>
          </cell>
          <cell r="D104">
            <v>7933</v>
          </cell>
          <cell r="E104">
            <v>2774</v>
          </cell>
          <cell r="F104">
            <v>1652</v>
          </cell>
          <cell r="G104">
            <v>240</v>
          </cell>
          <cell r="H104">
            <v>392</v>
          </cell>
          <cell r="I104">
            <v>1181</v>
          </cell>
          <cell r="J104">
            <v>202</v>
          </cell>
          <cell r="K104">
            <v>20783</v>
          </cell>
          <cell r="P104" t="str">
            <v>2</v>
          </cell>
          <cell r="Q104" t="str">
            <v>52</v>
          </cell>
          <cell r="R104">
            <v>4035016</v>
          </cell>
        </row>
        <row r="105">
          <cell r="C105">
            <v>6098</v>
          </cell>
          <cell r="D105">
            <v>7614</v>
          </cell>
          <cell r="E105">
            <v>2602</v>
          </cell>
          <cell r="F105">
            <v>1486</v>
          </cell>
          <cell r="G105">
            <v>263</v>
          </cell>
          <cell r="H105">
            <v>372</v>
          </cell>
          <cell r="I105">
            <v>1061</v>
          </cell>
          <cell r="J105">
            <v>176</v>
          </cell>
          <cell r="K105">
            <v>19672</v>
          </cell>
          <cell r="P105" t="str">
            <v>2</v>
          </cell>
          <cell r="Q105" t="str">
            <v>53</v>
          </cell>
          <cell r="R105">
            <v>3912449</v>
          </cell>
        </row>
        <row r="106">
          <cell r="C106">
            <v>5407</v>
          </cell>
          <cell r="D106">
            <v>6853</v>
          </cell>
          <cell r="E106">
            <v>2361</v>
          </cell>
          <cell r="F106">
            <v>1397</v>
          </cell>
          <cell r="G106">
            <v>221</v>
          </cell>
          <cell r="H106">
            <v>381</v>
          </cell>
          <cell r="I106">
            <v>1033</v>
          </cell>
          <cell r="J106">
            <v>161</v>
          </cell>
          <cell r="K106">
            <v>17814</v>
          </cell>
          <cell r="P106" t="str">
            <v>2</v>
          </cell>
          <cell r="Q106" t="str">
            <v>54</v>
          </cell>
          <cell r="R106">
            <v>3533251</v>
          </cell>
        </row>
        <row r="107">
          <cell r="C107">
            <v>3789</v>
          </cell>
          <cell r="D107">
            <v>4488</v>
          </cell>
          <cell r="E107">
            <v>1589</v>
          </cell>
          <cell r="F107">
            <v>918</v>
          </cell>
          <cell r="G107">
            <v>156</v>
          </cell>
          <cell r="H107">
            <v>292</v>
          </cell>
          <cell r="I107">
            <v>761</v>
          </cell>
          <cell r="J107">
            <v>107</v>
          </cell>
          <cell r="K107">
            <v>12100</v>
          </cell>
          <cell r="P107" t="str">
            <v>2</v>
          </cell>
          <cell r="Q107" t="str">
            <v>55</v>
          </cell>
          <cell r="R107">
            <v>2520512</v>
          </cell>
        </row>
        <row r="108">
          <cell r="C108">
            <v>2423</v>
          </cell>
          <cell r="D108">
            <v>2812</v>
          </cell>
          <cell r="E108">
            <v>1014</v>
          </cell>
          <cell r="F108">
            <v>511</v>
          </cell>
          <cell r="G108">
            <v>100</v>
          </cell>
          <cell r="H108">
            <v>195</v>
          </cell>
          <cell r="I108">
            <v>494</v>
          </cell>
          <cell r="J108">
            <v>43</v>
          </cell>
          <cell r="K108">
            <v>7592</v>
          </cell>
          <cell r="P108" t="str">
            <v>2</v>
          </cell>
          <cell r="Q108" t="str">
            <v>56</v>
          </cell>
          <cell r="R108">
            <v>1641427</v>
          </cell>
        </row>
        <row r="109">
          <cell r="C109">
            <v>2027</v>
          </cell>
          <cell r="D109">
            <v>2342</v>
          </cell>
          <cell r="E109">
            <v>900</v>
          </cell>
          <cell r="F109">
            <v>512</v>
          </cell>
          <cell r="G109">
            <v>97</v>
          </cell>
          <cell r="H109">
            <v>143</v>
          </cell>
          <cell r="I109">
            <v>419</v>
          </cell>
          <cell r="J109">
            <v>47</v>
          </cell>
          <cell r="K109">
            <v>6487</v>
          </cell>
          <cell r="P109" t="str">
            <v>2</v>
          </cell>
          <cell r="Q109" t="str">
            <v>57</v>
          </cell>
          <cell r="R109">
            <v>1397437</v>
          </cell>
        </row>
        <row r="110">
          <cell r="C110">
            <v>1605</v>
          </cell>
          <cell r="D110">
            <v>1923</v>
          </cell>
          <cell r="E110">
            <v>723</v>
          </cell>
          <cell r="F110">
            <v>405</v>
          </cell>
          <cell r="G110">
            <v>99</v>
          </cell>
          <cell r="H110">
            <v>146</v>
          </cell>
          <cell r="I110">
            <v>364</v>
          </cell>
          <cell r="J110">
            <v>38</v>
          </cell>
          <cell r="K110">
            <v>5303</v>
          </cell>
          <cell r="P110" t="str">
            <v>2</v>
          </cell>
          <cell r="Q110" t="str">
            <v>58</v>
          </cell>
          <cell r="R110">
            <v>1125623</v>
          </cell>
        </row>
        <row r="111">
          <cell r="C111">
            <v>1281</v>
          </cell>
          <cell r="D111">
            <v>1546</v>
          </cell>
          <cell r="E111">
            <v>563</v>
          </cell>
          <cell r="F111">
            <v>313</v>
          </cell>
          <cell r="G111">
            <v>63</v>
          </cell>
          <cell r="H111">
            <v>92</v>
          </cell>
          <cell r="I111">
            <v>296</v>
          </cell>
          <cell r="J111">
            <v>38</v>
          </cell>
          <cell r="K111">
            <v>4192</v>
          </cell>
          <cell r="P111" t="str">
            <v>2</v>
          </cell>
          <cell r="Q111" t="str">
            <v>59</v>
          </cell>
          <cell r="R111">
            <v>913739</v>
          </cell>
        </row>
        <row r="112">
          <cell r="C112">
            <v>495</v>
          </cell>
          <cell r="D112">
            <v>479</v>
          </cell>
          <cell r="E112">
            <v>183</v>
          </cell>
          <cell r="F112">
            <v>95</v>
          </cell>
          <cell r="G112">
            <v>18</v>
          </cell>
          <cell r="H112">
            <v>42</v>
          </cell>
          <cell r="I112">
            <v>105</v>
          </cell>
          <cell r="J112">
            <v>10</v>
          </cell>
          <cell r="K112">
            <v>1427</v>
          </cell>
          <cell r="P112" t="str">
            <v>2</v>
          </cell>
          <cell r="Q112" t="str">
            <v>60</v>
          </cell>
          <cell r="R112">
            <v>358498</v>
          </cell>
        </row>
        <row r="113">
          <cell r="C113">
            <v>289</v>
          </cell>
          <cell r="D113">
            <v>302</v>
          </cell>
          <cell r="E113">
            <v>123</v>
          </cell>
          <cell r="F113">
            <v>65</v>
          </cell>
          <cell r="G113">
            <v>11</v>
          </cell>
          <cell r="H113">
            <v>21</v>
          </cell>
          <cell r="I113">
            <v>61</v>
          </cell>
          <cell r="J113">
            <v>0</v>
          </cell>
          <cell r="K113">
            <v>872</v>
          </cell>
          <cell r="P113" t="str">
            <v>2</v>
          </cell>
          <cell r="Q113" t="str">
            <v>61</v>
          </cell>
          <cell r="R113">
            <v>213107</v>
          </cell>
        </row>
        <row r="114">
          <cell r="C114">
            <v>197</v>
          </cell>
          <cell r="D114">
            <v>209</v>
          </cell>
          <cell r="E114">
            <v>96</v>
          </cell>
          <cell r="F114">
            <v>45</v>
          </cell>
          <cell r="G114">
            <v>5</v>
          </cell>
          <cell r="H114">
            <v>12</v>
          </cell>
          <cell r="I114">
            <v>44</v>
          </cell>
          <cell r="J114">
            <v>7</v>
          </cell>
          <cell r="K114">
            <v>615</v>
          </cell>
          <cell r="P114" t="str">
            <v>2</v>
          </cell>
          <cell r="Q114" t="str">
            <v>62</v>
          </cell>
          <cell r="R114">
            <v>147646</v>
          </cell>
        </row>
        <row r="115">
          <cell r="C115">
            <v>147</v>
          </cell>
          <cell r="D115">
            <v>225</v>
          </cell>
          <cell r="E115">
            <v>74</v>
          </cell>
          <cell r="F115">
            <v>30</v>
          </cell>
          <cell r="G115">
            <v>7</v>
          </cell>
          <cell r="H115">
            <v>8</v>
          </cell>
          <cell r="I115">
            <v>30</v>
          </cell>
          <cell r="J115">
            <v>4</v>
          </cell>
          <cell r="K115">
            <v>525</v>
          </cell>
          <cell r="P115" t="str">
            <v>2</v>
          </cell>
          <cell r="Q115" t="str">
            <v>63</v>
          </cell>
          <cell r="R115">
            <v>112028</v>
          </cell>
        </row>
        <row r="116">
          <cell r="C116">
            <v>129</v>
          </cell>
          <cell r="D116">
            <v>178</v>
          </cell>
          <cell r="E116">
            <v>59</v>
          </cell>
          <cell r="F116">
            <v>34</v>
          </cell>
          <cell r="G116">
            <v>7</v>
          </cell>
          <cell r="H116">
            <v>5</v>
          </cell>
          <cell r="I116">
            <v>27</v>
          </cell>
          <cell r="J116">
            <v>1</v>
          </cell>
          <cell r="K116">
            <v>440</v>
          </cell>
          <cell r="P116" t="str">
            <v>2</v>
          </cell>
          <cell r="Q116" t="str">
            <v>64</v>
          </cell>
          <cell r="R116">
            <v>99759</v>
          </cell>
        </row>
        <row r="117">
          <cell r="C117">
            <v>82</v>
          </cell>
          <cell r="D117">
            <v>126</v>
          </cell>
          <cell r="E117">
            <v>46</v>
          </cell>
          <cell r="F117">
            <v>18</v>
          </cell>
          <cell r="G117">
            <v>2</v>
          </cell>
          <cell r="H117">
            <v>2</v>
          </cell>
          <cell r="I117">
            <v>16</v>
          </cell>
          <cell r="J117">
            <v>0</v>
          </cell>
          <cell r="K117">
            <v>292</v>
          </cell>
          <cell r="P117" t="str">
            <v>2</v>
          </cell>
          <cell r="Q117" t="str">
            <v>65</v>
          </cell>
          <cell r="R117">
            <v>64463</v>
          </cell>
        </row>
        <row r="118">
          <cell r="C118">
            <v>102</v>
          </cell>
          <cell r="D118">
            <v>119</v>
          </cell>
          <cell r="E118">
            <v>39</v>
          </cell>
          <cell r="F118">
            <v>10</v>
          </cell>
          <cell r="G118">
            <v>6</v>
          </cell>
          <cell r="H118">
            <v>2</v>
          </cell>
          <cell r="I118">
            <v>15</v>
          </cell>
          <cell r="J118">
            <v>1</v>
          </cell>
          <cell r="K118">
            <v>294</v>
          </cell>
          <cell r="P118" t="str">
            <v>2</v>
          </cell>
          <cell r="Q118" t="str">
            <v>66</v>
          </cell>
          <cell r="R118">
            <v>81349</v>
          </cell>
        </row>
        <row r="119">
          <cell r="C119">
            <v>88</v>
          </cell>
          <cell r="D119">
            <v>117</v>
          </cell>
          <cell r="E119">
            <v>37</v>
          </cell>
          <cell r="F119">
            <v>15</v>
          </cell>
          <cell r="G119">
            <v>4</v>
          </cell>
          <cell r="H119">
            <v>2</v>
          </cell>
          <cell r="I119">
            <v>11</v>
          </cell>
          <cell r="J119">
            <v>1</v>
          </cell>
          <cell r="K119">
            <v>275</v>
          </cell>
          <cell r="P119" t="str">
            <v>2</v>
          </cell>
          <cell r="Q119" t="str">
            <v>67</v>
          </cell>
          <cell r="R119">
            <v>71186</v>
          </cell>
        </row>
        <row r="120">
          <cell r="C120">
            <v>66</v>
          </cell>
          <cell r="D120">
            <v>100</v>
          </cell>
          <cell r="E120">
            <v>51</v>
          </cell>
          <cell r="F120">
            <v>14</v>
          </cell>
          <cell r="G120">
            <v>1</v>
          </cell>
          <cell r="H120">
            <v>3</v>
          </cell>
          <cell r="I120">
            <v>16</v>
          </cell>
          <cell r="J120">
            <v>1</v>
          </cell>
          <cell r="K120">
            <v>252</v>
          </cell>
          <cell r="P120" t="str">
            <v>2</v>
          </cell>
          <cell r="Q120" t="str">
            <v>68</v>
          </cell>
          <cell r="R120">
            <v>54233</v>
          </cell>
        </row>
        <row r="121">
          <cell r="C121">
            <v>56</v>
          </cell>
          <cell r="D121">
            <v>86</v>
          </cell>
          <cell r="E121">
            <v>35</v>
          </cell>
          <cell r="F121">
            <v>9</v>
          </cell>
          <cell r="G121">
            <v>0</v>
          </cell>
          <cell r="H121">
            <v>3</v>
          </cell>
          <cell r="I121">
            <v>5</v>
          </cell>
          <cell r="J121">
            <v>1</v>
          </cell>
          <cell r="K121">
            <v>195</v>
          </cell>
          <cell r="P121" t="str">
            <v>2</v>
          </cell>
          <cell r="Q121" t="str">
            <v>69</v>
          </cell>
          <cell r="R121">
            <v>46695</v>
          </cell>
        </row>
        <row r="122">
          <cell r="C122">
            <v>585</v>
          </cell>
          <cell r="D122">
            <v>734</v>
          </cell>
          <cell r="E122">
            <v>249</v>
          </cell>
          <cell r="F122">
            <v>84</v>
          </cell>
          <cell r="G122">
            <v>31</v>
          </cell>
          <cell r="H122">
            <v>23</v>
          </cell>
          <cell r="I122">
            <v>65</v>
          </cell>
          <cell r="J122">
            <v>2</v>
          </cell>
          <cell r="K122">
            <v>1773</v>
          </cell>
          <cell r="P122" t="str">
            <v>2</v>
          </cell>
          <cell r="Q122" t="str">
            <v>70</v>
          </cell>
          <cell r="R122">
            <v>527216</v>
          </cell>
        </row>
        <row r="123">
          <cell r="C123">
            <v>207213</v>
          </cell>
          <cell r="D123">
            <v>258656</v>
          </cell>
          <cell r="E123">
            <v>91120</v>
          </cell>
          <cell r="F123">
            <v>42960</v>
          </cell>
          <cell r="G123">
            <v>8772</v>
          </cell>
          <cell r="H123">
            <v>11632</v>
          </cell>
          <cell r="I123">
            <v>38836</v>
          </cell>
          <cell r="J123">
            <v>6779</v>
          </cell>
          <cell r="K123">
            <v>665968</v>
          </cell>
        </row>
        <row r="124">
          <cell r="C124" t="str">
            <v>T10</v>
          </cell>
          <cell r="D124" t="str">
            <v>T20</v>
          </cell>
          <cell r="E124" t="str">
            <v>T30</v>
          </cell>
          <cell r="F124" t="str">
            <v>T61</v>
          </cell>
          <cell r="G124" t="str">
            <v>T62</v>
          </cell>
          <cell r="H124" t="str">
            <v>T63</v>
          </cell>
          <cell r="I124" t="str">
            <v>T64</v>
          </cell>
          <cell r="J124" t="str">
            <v>T66</v>
          </cell>
          <cell r="K124" t="str">
            <v>T67</v>
          </cell>
          <cell r="L124" t="str">
            <v>T69</v>
          </cell>
          <cell r="M124" t="str">
            <v>T90</v>
          </cell>
          <cell r="N124" t="str">
            <v>T</v>
          </cell>
          <cell r="R124" t="str">
            <v>T10</v>
          </cell>
        </row>
        <row r="125">
          <cell r="C125">
            <v>0</v>
          </cell>
          <cell r="D125">
            <v>0</v>
          </cell>
          <cell r="E125">
            <v>0</v>
          </cell>
          <cell r="F125">
            <v>0</v>
          </cell>
          <cell r="G125">
            <v>0</v>
          </cell>
          <cell r="H125">
            <v>0</v>
          </cell>
          <cell r="I125">
            <v>0</v>
          </cell>
          <cell r="J125">
            <v>0</v>
          </cell>
          <cell r="K125">
            <v>0</v>
          </cell>
          <cell r="L125">
            <v>0</v>
          </cell>
          <cell r="M125">
            <v>0</v>
          </cell>
          <cell r="N125">
            <v>0</v>
          </cell>
          <cell r="P125" t="str">
            <v>1</v>
          </cell>
          <cell r="Q125">
            <v>15</v>
          </cell>
          <cell r="R125">
            <v>0</v>
          </cell>
        </row>
        <row r="126">
          <cell r="C126">
            <v>0</v>
          </cell>
          <cell r="D126">
            <v>0</v>
          </cell>
          <cell r="E126">
            <v>0</v>
          </cell>
          <cell r="F126">
            <v>0</v>
          </cell>
          <cell r="G126">
            <v>0</v>
          </cell>
          <cell r="H126">
            <v>0</v>
          </cell>
          <cell r="I126">
            <v>0</v>
          </cell>
          <cell r="J126">
            <v>0</v>
          </cell>
          <cell r="K126">
            <v>0</v>
          </cell>
          <cell r="L126">
            <v>0</v>
          </cell>
          <cell r="M126">
            <v>0</v>
          </cell>
          <cell r="N126">
            <v>0</v>
          </cell>
          <cell r="P126" t="str">
            <v>1</v>
          </cell>
          <cell r="Q126" t="str">
            <v>16</v>
          </cell>
          <cell r="R126">
            <v>0</v>
          </cell>
        </row>
        <row r="127">
          <cell r="C127">
            <v>0</v>
          </cell>
          <cell r="D127">
            <v>0</v>
          </cell>
          <cell r="E127">
            <v>1</v>
          </cell>
          <cell r="F127">
            <v>0</v>
          </cell>
          <cell r="G127">
            <v>0</v>
          </cell>
          <cell r="H127">
            <v>0</v>
          </cell>
          <cell r="I127">
            <v>0</v>
          </cell>
          <cell r="J127">
            <v>0</v>
          </cell>
          <cell r="K127">
            <v>0</v>
          </cell>
          <cell r="L127">
            <v>0</v>
          </cell>
          <cell r="M127">
            <v>0</v>
          </cell>
          <cell r="N127">
            <v>1</v>
          </cell>
          <cell r="P127" t="str">
            <v>1</v>
          </cell>
          <cell r="Q127" t="str">
            <v>17</v>
          </cell>
          <cell r="R127">
            <v>0</v>
          </cell>
        </row>
        <row r="128">
          <cell r="C128">
            <v>0</v>
          </cell>
          <cell r="D128">
            <v>1</v>
          </cell>
          <cell r="E128">
            <v>17</v>
          </cell>
          <cell r="F128">
            <v>0</v>
          </cell>
          <cell r="G128">
            <v>0</v>
          </cell>
          <cell r="H128">
            <v>0</v>
          </cell>
          <cell r="I128">
            <v>0</v>
          </cell>
          <cell r="J128">
            <v>0</v>
          </cell>
          <cell r="K128">
            <v>0</v>
          </cell>
          <cell r="L128">
            <v>3</v>
          </cell>
          <cell r="M128">
            <v>0</v>
          </cell>
          <cell r="N128">
            <v>21</v>
          </cell>
          <cell r="P128" t="str">
            <v>1</v>
          </cell>
          <cell r="Q128" t="str">
            <v>18</v>
          </cell>
          <cell r="R128">
            <v>0</v>
          </cell>
        </row>
        <row r="129">
          <cell r="C129">
            <v>0</v>
          </cell>
          <cell r="D129">
            <v>3</v>
          </cell>
          <cell r="E129">
            <v>101</v>
          </cell>
          <cell r="F129">
            <v>6</v>
          </cell>
          <cell r="G129">
            <v>5</v>
          </cell>
          <cell r="H129">
            <v>2</v>
          </cell>
          <cell r="I129">
            <v>0</v>
          </cell>
          <cell r="J129">
            <v>1</v>
          </cell>
          <cell r="K129">
            <v>0</v>
          </cell>
          <cell r="L129">
            <v>33</v>
          </cell>
          <cell r="M129">
            <v>0</v>
          </cell>
          <cell r="N129">
            <v>151</v>
          </cell>
          <cell r="P129" t="str">
            <v>1</v>
          </cell>
          <cell r="Q129" t="str">
            <v>19</v>
          </cell>
          <cell r="R129">
            <v>0</v>
          </cell>
        </row>
        <row r="130">
          <cell r="C130">
            <v>1</v>
          </cell>
          <cell r="D130">
            <v>12</v>
          </cell>
          <cell r="E130">
            <v>293</v>
          </cell>
          <cell r="F130">
            <v>18</v>
          </cell>
          <cell r="G130">
            <v>12</v>
          </cell>
          <cell r="H130">
            <v>2</v>
          </cell>
          <cell r="I130">
            <v>0</v>
          </cell>
          <cell r="J130">
            <v>4</v>
          </cell>
          <cell r="K130">
            <v>0</v>
          </cell>
          <cell r="L130">
            <v>145</v>
          </cell>
          <cell r="M130">
            <v>3</v>
          </cell>
          <cell r="N130">
            <v>490</v>
          </cell>
          <cell r="P130" t="str">
            <v>1</v>
          </cell>
          <cell r="Q130" t="str">
            <v>20</v>
          </cell>
          <cell r="R130">
            <v>247</v>
          </cell>
        </row>
        <row r="131">
          <cell r="C131">
            <v>0</v>
          </cell>
          <cell r="D131">
            <v>27</v>
          </cell>
          <cell r="E131">
            <v>538</v>
          </cell>
          <cell r="F131">
            <v>53</v>
          </cell>
          <cell r="G131">
            <v>28</v>
          </cell>
          <cell r="H131">
            <v>8</v>
          </cell>
          <cell r="I131">
            <v>0</v>
          </cell>
          <cell r="J131">
            <v>5</v>
          </cell>
          <cell r="K131">
            <v>0</v>
          </cell>
          <cell r="L131">
            <v>241</v>
          </cell>
          <cell r="M131">
            <v>5</v>
          </cell>
          <cell r="N131">
            <v>905</v>
          </cell>
          <cell r="P131" t="str">
            <v>1</v>
          </cell>
          <cell r="Q131" t="str">
            <v>21</v>
          </cell>
          <cell r="R131">
            <v>0</v>
          </cell>
        </row>
        <row r="132">
          <cell r="C132">
            <v>1</v>
          </cell>
          <cell r="D132">
            <v>35</v>
          </cell>
          <cell r="E132">
            <v>932</v>
          </cell>
          <cell r="F132">
            <v>64</v>
          </cell>
          <cell r="G132">
            <v>45</v>
          </cell>
          <cell r="H132">
            <v>8</v>
          </cell>
          <cell r="I132">
            <v>0</v>
          </cell>
          <cell r="J132">
            <v>14</v>
          </cell>
          <cell r="K132">
            <v>0</v>
          </cell>
          <cell r="L132">
            <v>348</v>
          </cell>
          <cell r="M132">
            <v>9</v>
          </cell>
          <cell r="N132">
            <v>1456</v>
          </cell>
          <cell r="P132" t="str">
            <v>1</v>
          </cell>
          <cell r="Q132" t="str">
            <v>22</v>
          </cell>
          <cell r="R132">
            <v>266</v>
          </cell>
        </row>
        <row r="133">
          <cell r="C133">
            <v>1</v>
          </cell>
          <cell r="D133">
            <v>63</v>
          </cell>
          <cell r="E133">
            <v>1117</v>
          </cell>
          <cell r="F133">
            <v>80</v>
          </cell>
          <cell r="G133">
            <v>62</v>
          </cell>
          <cell r="H133">
            <v>14</v>
          </cell>
          <cell r="I133">
            <v>0</v>
          </cell>
          <cell r="J133">
            <v>11</v>
          </cell>
          <cell r="K133">
            <v>0</v>
          </cell>
          <cell r="L133">
            <v>474</v>
          </cell>
          <cell r="M133">
            <v>11</v>
          </cell>
          <cell r="N133">
            <v>1833</v>
          </cell>
          <cell r="P133" t="str">
            <v>1</v>
          </cell>
          <cell r="Q133" t="str">
            <v>23</v>
          </cell>
          <cell r="R133">
            <v>276</v>
          </cell>
        </row>
        <row r="134">
          <cell r="C134">
            <v>7</v>
          </cell>
          <cell r="D134">
            <v>100</v>
          </cell>
          <cell r="E134">
            <v>1479</v>
          </cell>
          <cell r="F134">
            <v>88</v>
          </cell>
          <cell r="G134">
            <v>93</v>
          </cell>
          <cell r="H134">
            <v>21</v>
          </cell>
          <cell r="I134">
            <v>0</v>
          </cell>
          <cell r="J134">
            <v>22</v>
          </cell>
          <cell r="K134">
            <v>0</v>
          </cell>
          <cell r="L134">
            <v>683</v>
          </cell>
          <cell r="M134">
            <v>17</v>
          </cell>
          <cell r="N134">
            <v>2510</v>
          </cell>
          <cell r="P134" t="str">
            <v>1</v>
          </cell>
          <cell r="Q134" t="str">
            <v>24</v>
          </cell>
          <cell r="R134">
            <v>2056</v>
          </cell>
        </row>
        <row r="135">
          <cell r="C135">
            <v>13</v>
          </cell>
          <cell r="D135">
            <v>140</v>
          </cell>
          <cell r="E135">
            <v>2138</v>
          </cell>
          <cell r="F135">
            <v>149</v>
          </cell>
          <cell r="G135">
            <v>114</v>
          </cell>
          <cell r="H135">
            <v>40</v>
          </cell>
          <cell r="I135">
            <v>0</v>
          </cell>
          <cell r="J135">
            <v>42</v>
          </cell>
          <cell r="K135">
            <v>0</v>
          </cell>
          <cell r="L135">
            <v>724</v>
          </cell>
          <cell r="M135">
            <v>22</v>
          </cell>
          <cell r="N135">
            <v>3382</v>
          </cell>
          <cell r="P135" t="str">
            <v>1</v>
          </cell>
          <cell r="Q135" t="str">
            <v>25</v>
          </cell>
          <cell r="R135">
            <v>3997</v>
          </cell>
        </row>
        <row r="136">
          <cell r="C136">
            <v>30</v>
          </cell>
          <cell r="D136">
            <v>199</v>
          </cell>
          <cell r="E136">
            <v>2943</v>
          </cell>
          <cell r="F136">
            <v>197</v>
          </cell>
          <cell r="G136">
            <v>178</v>
          </cell>
          <cell r="H136">
            <v>60</v>
          </cell>
          <cell r="I136">
            <v>2</v>
          </cell>
          <cell r="J136">
            <v>61</v>
          </cell>
          <cell r="K136">
            <v>0</v>
          </cell>
          <cell r="L136">
            <v>929</v>
          </cell>
          <cell r="M136">
            <v>42</v>
          </cell>
          <cell r="N136">
            <v>4641</v>
          </cell>
          <cell r="P136" t="str">
            <v>1</v>
          </cell>
          <cell r="Q136" t="str">
            <v>26</v>
          </cell>
          <cell r="R136">
            <v>9543</v>
          </cell>
        </row>
        <row r="137">
          <cell r="C137">
            <v>28</v>
          </cell>
          <cell r="D137">
            <v>324</v>
          </cell>
          <cell r="E137">
            <v>4196</v>
          </cell>
          <cell r="F137">
            <v>297</v>
          </cell>
          <cell r="G137">
            <v>270</v>
          </cell>
          <cell r="H137">
            <v>77</v>
          </cell>
          <cell r="I137">
            <v>0</v>
          </cell>
          <cell r="J137">
            <v>68</v>
          </cell>
          <cell r="K137">
            <v>0</v>
          </cell>
          <cell r="L137">
            <v>1156</v>
          </cell>
          <cell r="M137">
            <v>45</v>
          </cell>
          <cell r="N137">
            <v>6461</v>
          </cell>
          <cell r="P137" t="str">
            <v>1</v>
          </cell>
          <cell r="Q137" t="str">
            <v>27</v>
          </cell>
          <cell r="R137">
            <v>9239</v>
          </cell>
        </row>
        <row r="138">
          <cell r="C138">
            <v>53</v>
          </cell>
          <cell r="D138">
            <v>406</v>
          </cell>
          <cell r="E138">
            <v>5332</v>
          </cell>
          <cell r="F138">
            <v>337</v>
          </cell>
          <cell r="G138">
            <v>332</v>
          </cell>
          <cell r="H138">
            <v>112</v>
          </cell>
          <cell r="I138">
            <v>0</v>
          </cell>
          <cell r="J138">
            <v>92</v>
          </cell>
          <cell r="K138">
            <v>2</v>
          </cell>
          <cell r="L138">
            <v>1305</v>
          </cell>
          <cell r="M138">
            <v>61</v>
          </cell>
          <cell r="N138">
            <v>8032</v>
          </cell>
          <cell r="P138" t="str">
            <v>1</v>
          </cell>
          <cell r="Q138" t="str">
            <v>28</v>
          </cell>
          <cell r="R138">
            <v>18106</v>
          </cell>
        </row>
        <row r="139">
          <cell r="C139">
            <v>81</v>
          </cell>
          <cell r="D139">
            <v>511</v>
          </cell>
          <cell r="E139">
            <v>6288</v>
          </cell>
          <cell r="F139">
            <v>387</v>
          </cell>
          <cell r="G139">
            <v>427</v>
          </cell>
          <cell r="H139">
            <v>110</v>
          </cell>
          <cell r="I139">
            <v>0</v>
          </cell>
          <cell r="J139">
            <v>143</v>
          </cell>
          <cell r="K139">
            <v>1</v>
          </cell>
          <cell r="L139">
            <v>1389</v>
          </cell>
          <cell r="M139">
            <v>77</v>
          </cell>
          <cell r="N139">
            <v>9414</v>
          </cell>
          <cell r="P139" t="str">
            <v>1</v>
          </cell>
          <cell r="Q139" t="str">
            <v>29</v>
          </cell>
          <cell r="R139">
            <v>28713</v>
          </cell>
        </row>
        <row r="140">
          <cell r="C140">
            <v>86</v>
          </cell>
          <cell r="D140">
            <v>543</v>
          </cell>
          <cell r="E140">
            <v>6983</v>
          </cell>
          <cell r="F140">
            <v>382</v>
          </cell>
          <cell r="G140">
            <v>440</v>
          </cell>
          <cell r="H140">
            <v>141</v>
          </cell>
          <cell r="I140">
            <v>2</v>
          </cell>
          <cell r="J140">
            <v>162</v>
          </cell>
          <cell r="K140">
            <v>3</v>
          </cell>
          <cell r="L140">
            <v>1457</v>
          </cell>
          <cell r="M140">
            <v>87</v>
          </cell>
          <cell r="N140">
            <v>10286</v>
          </cell>
          <cell r="P140" t="str">
            <v>1</v>
          </cell>
          <cell r="Q140" t="str">
            <v>30</v>
          </cell>
          <cell r="R140">
            <v>31484</v>
          </cell>
        </row>
        <row r="141">
          <cell r="C141">
            <v>77</v>
          </cell>
          <cell r="D141">
            <v>573</v>
          </cell>
          <cell r="E141">
            <v>7316</v>
          </cell>
          <cell r="F141">
            <v>441</v>
          </cell>
          <cell r="G141">
            <v>411</v>
          </cell>
          <cell r="H141">
            <v>157</v>
          </cell>
          <cell r="I141">
            <v>0</v>
          </cell>
          <cell r="J141">
            <v>173</v>
          </cell>
          <cell r="K141">
            <v>9</v>
          </cell>
          <cell r="L141">
            <v>1354</v>
          </cell>
          <cell r="M141">
            <v>93</v>
          </cell>
          <cell r="N141">
            <v>10604</v>
          </cell>
          <cell r="P141" t="str">
            <v>1</v>
          </cell>
          <cell r="Q141" t="str">
            <v>31</v>
          </cell>
          <cell r="R141">
            <v>29058</v>
          </cell>
        </row>
        <row r="142">
          <cell r="C142">
            <v>80</v>
          </cell>
          <cell r="D142">
            <v>643</v>
          </cell>
          <cell r="E142">
            <v>7731</v>
          </cell>
          <cell r="F142">
            <v>486</v>
          </cell>
          <cell r="G142">
            <v>446</v>
          </cell>
          <cell r="H142">
            <v>141</v>
          </cell>
          <cell r="I142">
            <v>1</v>
          </cell>
          <cell r="J142">
            <v>179</v>
          </cell>
          <cell r="K142">
            <v>11</v>
          </cell>
          <cell r="L142">
            <v>1327</v>
          </cell>
          <cell r="M142">
            <v>93</v>
          </cell>
          <cell r="N142">
            <v>11138</v>
          </cell>
          <cell r="P142" t="str">
            <v>1</v>
          </cell>
          <cell r="Q142" t="str">
            <v>32</v>
          </cell>
          <cell r="R142">
            <v>31120</v>
          </cell>
        </row>
        <row r="143">
          <cell r="C143">
            <v>100</v>
          </cell>
          <cell r="D143">
            <v>713</v>
          </cell>
          <cell r="E143">
            <v>8354</v>
          </cell>
          <cell r="F143">
            <v>478</v>
          </cell>
          <cell r="G143">
            <v>496</v>
          </cell>
          <cell r="H143">
            <v>171</v>
          </cell>
          <cell r="I143">
            <v>1</v>
          </cell>
          <cell r="J143">
            <v>203</v>
          </cell>
          <cell r="K143">
            <v>16</v>
          </cell>
          <cell r="L143">
            <v>1237</v>
          </cell>
          <cell r="M143">
            <v>77</v>
          </cell>
          <cell r="N143">
            <v>11846</v>
          </cell>
          <cell r="P143" t="str">
            <v>1</v>
          </cell>
          <cell r="Q143" t="str">
            <v>33</v>
          </cell>
          <cell r="R143">
            <v>40127</v>
          </cell>
        </row>
        <row r="144">
          <cell r="C144">
            <v>104</v>
          </cell>
          <cell r="D144">
            <v>719</v>
          </cell>
          <cell r="E144">
            <v>8959</v>
          </cell>
          <cell r="F144">
            <v>437</v>
          </cell>
          <cell r="G144">
            <v>542</v>
          </cell>
          <cell r="H144">
            <v>133</v>
          </cell>
          <cell r="I144">
            <v>1</v>
          </cell>
          <cell r="J144">
            <v>240</v>
          </cell>
          <cell r="K144">
            <v>21</v>
          </cell>
          <cell r="L144">
            <v>1228</v>
          </cell>
          <cell r="M144">
            <v>66</v>
          </cell>
          <cell r="N144">
            <v>12450</v>
          </cell>
          <cell r="P144" t="str">
            <v>1</v>
          </cell>
          <cell r="Q144" t="str">
            <v>34</v>
          </cell>
          <cell r="R144">
            <v>42992</v>
          </cell>
        </row>
        <row r="145">
          <cell r="C145">
            <v>89</v>
          </cell>
          <cell r="D145">
            <v>821</v>
          </cell>
          <cell r="E145">
            <v>9916</v>
          </cell>
          <cell r="F145">
            <v>531</v>
          </cell>
          <cell r="G145">
            <v>561</v>
          </cell>
          <cell r="H145">
            <v>166</v>
          </cell>
          <cell r="I145">
            <v>0</v>
          </cell>
          <cell r="J145">
            <v>267</v>
          </cell>
          <cell r="K145">
            <v>15</v>
          </cell>
          <cell r="L145">
            <v>1264</v>
          </cell>
          <cell r="M145">
            <v>71</v>
          </cell>
          <cell r="N145">
            <v>13701</v>
          </cell>
          <cell r="P145" t="str">
            <v>1</v>
          </cell>
          <cell r="Q145" t="str">
            <v>35</v>
          </cell>
          <cell r="R145">
            <v>37881</v>
          </cell>
        </row>
        <row r="146">
          <cell r="C146">
            <v>75</v>
          </cell>
          <cell r="D146">
            <v>925</v>
          </cell>
          <cell r="E146">
            <v>10864</v>
          </cell>
          <cell r="F146">
            <v>492</v>
          </cell>
          <cell r="G146">
            <v>660</v>
          </cell>
          <cell r="H146">
            <v>177</v>
          </cell>
          <cell r="I146">
            <v>3</v>
          </cell>
          <cell r="J146">
            <v>287</v>
          </cell>
          <cell r="K146">
            <v>30</v>
          </cell>
          <cell r="L146">
            <v>1324</v>
          </cell>
          <cell r="M146">
            <v>68</v>
          </cell>
          <cell r="N146">
            <v>14905</v>
          </cell>
          <cell r="P146" t="str">
            <v>1</v>
          </cell>
          <cell r="Q146" t="str">
            <v>36</v>
          </cell>
          <cell r="R146">
            <v>32816</v>
          </cell>
        </row>
        <row r="147">
          <cell r="C147">
            <v>97</v>
          </cell>
          <cell r="D147">
            <v>1016</v>
          </cell>
          <cell r="E147">
            <v>11809</v>
          </cell>
          <cell r="F147">
            <v>514</v>
          </cell>
          <cell r="G147">
            <v>667</v>
          </cell>
          <cell r="H147">
            <v>185</v>
          </cell>
          <cell r="I147">
            <v>1</v>
          </cell>
          <cell r="J147">
            <v>321</v>
          </cell>
          <cell r="K147">
            <v>36</v>
          </cell>
          <cell r="L147">
            <v>1447</v>
          </cell>
          <cell r="M147">
            <v>63</v>
          </cell>
          <cell r="N147">
            <v>16156</v>
          </cell>
          <cell r="P147" t="str">
            <v>1</v>
          </cell>
          <cell r="Q147" t="str">
            <v>37</v>
          </cell>
          <cell r="R147">
            <v>43616</v>
          </cell>
        </row>
        <row r="148">
          <cell r="C148">
            <v>79</v>
          </cell>
          <cell r="D148">
            <v>1055</v>
          </cell>
          <cell r="E148">
            <v>12029</v>
          </cell>
          <cell r="F148">
            <v>567</v>
          </cell>
          <cell r="G148">
            <v>674</v>
          </cell>
          <cell r="H148">
            <v>199</v>
          </cell>
          <cell r="I148">
            <v>0</v>
          </cell>
          <cell r="J148">
            <v>336</v>
          </cell>
          <cell r="K148">
            <v>38</v>
          </cell>
          <cell r="L148">
            <v>1411</v>
          </cell>
          <cell r="M148">
            <v>69</v>
          </cell>
          <cell r="N148">
            <v>16457</v>
          </cell>
          <cell r="P148" t="str">
            <v>1</v>
          </cell>
          <cell r="Q148" t="str">
            <v>38</v>
          </cell>
          <cell r="R148">
            <v>36485</v>
          </cell>
        </row>
        <row r="149">
          <cell r="C149">
            <v>80</v>
          </cell>
          <cell r="D149">
            <v>1066</v>
          </cell>
          <cell r="E149">
            <v>12271</v>
          </cell>
          <cell r="F149">
            <v>596</v>
          </cell>
          <cell r="G149">
            <v>650</v>
          </cell>
          <cell r="H149">
            <v>190</v>
          </cell>
          <cell r="I149">
            <v>2</v>
          </cell>
          <cell r="J149">
            <v>368</v>
          </cell>
          <cell r="K149">
            <v>52</v>
          </cell>
          <cell r="L149">
            <v>1481</v>
          </cell>
          <cell r="M149">
            <v>53</v>
          </cell>
          <cell r="N149">
            <v>16809</v>
          </cell>
          <cell r="P149" t="str">
            <v>1</v>
          </cell>
          <cell r="Q149" t="str">
            <v>39</v>
          </cell>
          <cell r="R149">
            <v>37868</v>
          </cell>
        </row>
        <row r="150">
          <cell r="C150">
            <v>93</v>
          </cell>
          <cell r="D150">
            <v>1163</v>
          </cell>
          <cell r="E150">
            <v>13066</v>
          </cell>
          <cell r="F150">
            <v>618</v>
          </cell>
          <cell r="G150">
            <v>694</v>
          </cell>
          <cell r="H150">
            <v>215</v>
          </cell>
          <cell r="I150">
            <v>2</v>
          </cell>
          <cell r="J150">
            <v>398</v>
          </cell>
          <cell r="K150">
            <v>75</v>
          </cell>
          <cell r="L150">
            <v>1502</v>
          </cell>
          <cell r="M150">
            <v>69</v>
          </cell>
          <cell r="N150">
            <v>17895</v>
          </cell>
          <cell r="P150" t="str">
            <v>1</v>
          </cell>
          <cell r="Q150" t="str">
            <v>40</v>
          </cell>
          <cell r="R150">
            <v>45113</v>
          </cell>
        </row>
        <row r="151">
          <cell r="C151">
            <v>87</v>
          </cell>
          <cell r="D151">
            <v>1185</v>
          </cell>
          <cell r="E151">
            <v>13275</v>
          </cell>
          <cell r="F151">
            <v>657</v>
          </cell>
          <cell r="G151">
            <v>665</v>
          </cell>
          <cell r="H151">
            <v>207</v>
          </cell>
          <cell r="I151">
            <v>3</v>
          </cell>
          <cell r="J151">
            <v>403</v>
          </cell>
          <cell r="K151">
            <v>80</v>
          </cell>
          <cell r="L151">
            <v>1497</v>
          </cell>
          <cell r="M151">
            <v>68</v>
          </cell>
          <cell r="N151">
            <v>18127</v>
          </cell>
          <cell r="P151" t="str">
            <v>1</v>
          </cell>
          <cell r="Q151" t="str">
            <v>41</v>
          </cell>
          <cell r="R151">
            <v>43246</v>
          </cell>
        </row>
        <row r="152">
          <cell r="C152">
            <v>87</v>
          </cell>
          <cell r="D152">
            <v>1258</v>
          </cell>
          <cell r="E152">
            <v>13351</v>
          </cell>
          <cell r="F152">
            <v>711</v>
          </cell>
          <cell r="G152">
            <v>712</v>
          </cell>
          <cell r="H152">
            <v>222</v>
          </cell>
          <cell r="I152">
            <v>1</v>
          </cell>
          <cell r="J152">
            <v>404</v>
          </cell>
          <cell r="K152">
            <v>83</v>
          </cell>
          <cell r="L152">
            <v>1615</v>
          </cell>
          <cell r="M152">
            <v>57</v>
          </cell>
          <cell r="N152">
            <v>18501</v>
          </cell>
          <cell r="P152" t="str">
            <v>1</v>
          </cell>
          <cell r="Q152" t="str">
            <v>42</v>
          </cell>
          <cell r="R152">
            <v>44332</v>
          </cell>
        </row>
        <row r="153">
          <cell r="C153">
            <v>66</v>
          </cell>
          <cell r="D153">
            <v>1292</v>
          </cell>
          <cell r="E153">
            <v>13252</v>
          </cell>
          <cell r="F153">
            <v>716</v>
          </cell>
          <cell r="G153">
            <v>689</v>
          </cell>
          <cell r="H153">
            <v>210</v>
          </cell>
          <cell r="I153">
            <v>1</v>
          </cell>
          <cell r="J153">
            <v>433</v>
          </cell>
          <cell r="K153">
            <v>108</v>
          </cell>
          <cell r="L153">
            <v>1660</v>
          </cell>
          <cell r="M153">
            <v>50</v>
          </cell>
          <cell r="N153">
            <v>18477</v>
          </cell>
          <cell r="P153" t="str">
            <v>1</v>
          </cell>
          <cell r="Q153" t="str">
            <v>43</v>
          </cell>
          <cell r="R153">
            <v>34386</v>
          </cell>
        </row>
        <row r="154">
          <cell r="C154">
            <v>93</v>
          </cell>
          <cell r="D154">
            <v>1347</v>
          </cell>
          <cell r="E154">
            <v>13339</v>
          </cell>
          <cell r="F154">
            <v>704</v>
          </cell>
          <cell r="G154">
            <v>672</v>
          </cell>
          <cell r="H154">
            <v>225</v>
          </cell>
          <cell r="I154">
            <v>2</v>
          </cell>
          <cell r="J154">
            <v>418</v>
          </cell>
          <cell r="K154">
            <v>115</v>
          </cell>
          <cell r="L154">
            <v>1625</v>
          </cell>
          <cell r="M154">
            <v>51</v>
          </cell>
          <cell r="N154">
            <v>18591</v>
          </cell>
          <cell r="P154" t="str">
            <v>1</v>
          </cell>
          <cell r="Q154" t="str">
            <v>44</v>
          </cell>
          <cell r="R154">
            <v>49686</v>
          </cell>
        </row>
        <row r="155">
          <cell r="C155">
            <v>79</v>
          </cell>
          <cell r="D155">
            <v>1410</v>
          </cell>
          <cell r="E155">
            <v>12983</v>
          </cell>
          <cell r="F155">
            <v>729</v>
          </cell>
          <cell r="G155">
            <v>703</v>
          </cell>
          <cell r="H155">
            <v>217</v>
          </cell>
          <cell r="I155">
            <v>1</v>
          </cell>
          <cell r="J155">
            <v>455</v>
          </cell>
          <cell r="K155">
            <v>115</v>
          </cell>
          <cell r="L155">
            <v>1596</v>
          </cell>
          <cell r="M155">
            <v>45</v>
          </cell>
          <cell r="N155">
            <v>18333</v>
          </cell>
          <cell r="P155" t="str">
            <v>1</v>
          </cell>
          <cell r="Q155" t="str">
            <v>45</v>
          </cell>
          <cell r="R155">
            <v>43136</v>
          </cell>
        </row>
        <row r="156">
          <cell r="C156">
            <v>63</v>
          </cell>
          <cell r="D156">
            <v>1365</v>
          </cell>
          <cell r="E156">
            <v>12765</v>
          </cell>
          <cell r="F156">
            <v>740</v>
          </cell>
          <cell r="G156">
            <v>630</v>
          </cell>
          <cell r="H156">
            <v>198</v>
          </cell>
          <cell r="I156">
            <v>2</v>
          </cell>
          <cell r="J156">
            <v>442</v>
          </cell>
          <cell r="K156">
            <v>128</v>
          </cell>
          <cell r="L156">
            <v>1545</v>
          </cell>
          <cell r="M156">
            <v>60</v>
          </cell>
          <cell r="N156">
            <v>17938</v>
          </cell>
          <cell r="P156" t="str">
            <v>1</v>
          </cell>
          <cell r="Q156" t="str">
            <v>46</v>
          </cell>
          <cell r="R156">
            <v>35155</v>
          </cell>
        </row>
        <row r="157">
          <cell r="C157">
            <v>59</v>
          </cell>
          <cell r="D157">
            <v>1359</v>
          </cell>
          <cell r="E157">
            <v>12580</v>
          </cell>
          <cell r="F157">
            <v>717</v>
          </cell>
          <cell r="G157">
            <v>634</v>
          </cell>
          <cell r="H157">
            <v>166</v>
          </cell>
          <cell r="I157">
            <v>1</v>
          </cell>
          <cell r="J157">
            <v>452</v>
          </cell>
          <cell r="K157">
            <v>122</v>
          </cell>
          <cell r="L157">
            <v>1569</v>
          </cell>
          <cell r="M157">
            <v>59</v>
          </cell>
          <cell r="N157">
            <v>17718</v>
          </cell>
          <cell r="P157" t="str">
            <v>1</v>
          </cell>
          <cell r="Q157" t="str">
            <v>47</v>
          </cell>
          <cell r="R157">
            <v>33604</v>
          </cell>
        </row>
        <row r="158">
          <cell r="C158">
            <v>77</v>
          </cell>
          <cell r="D158">
            <v>1278</v>
          </cell>
          <cell r="E158">
            <v>12611</v>
          </cell>
          <cell r="F158">
            <v>767</v>
          </cell>
          <cell r="G158">
            <v>583</v>
          </cell>
          <cell r="H158">
            <v>172</v>
          </cell>
          <cell r="I158">
            <v>3</v>
          </cell>
          <cell r="J158">
            <v>428</v>
          </cell>
          <cell r="K158">
            <v>113</v>
          </cell>
          <cell r="L158">
            <v>1535</v>
          </cell>
          <cell r="M158">
            <v>45</v>
          </cell>
          <cell r="N158">
            <v>17612</v>
          </cell>
          <cell r="P158" t="str">
            <v>1</v>
          </cell>
          <cell r="Q158" t="str">
            <v>48</v>
          </cell>
          <cell r="R158">
            <v>44799</v>
          </cell>
        </row>
        <row r="159">
          <cell r="C159">
            <v>50</v>
          </cell>
          <cell r="D159">
            <v>1351</v>
          </cell>
          <cell r="E159">
            <v>12033</v>
          </cell>
          <cell r="F159">
            <v>723</v>
          </cell>
          <cell r="G159">
            <v>592</v>
          </cell>
          <cell r="H159">
            <v>176</v>
          </cell>
          <cell r="I159">
            <v>1</v>
          </cell>
          <cell r="J159">
            <v>460</v>
          </cell>
          <cell r="K159">
            <v>130</v>
          </cell>
          <cell r="L159">
            <v>1496</v>
          </cell>
          <cell r="M159">
            <v>45</v>
          </cell>
          <cell r="N159">
            <v>17057</v>
          </cell>
          <cell r="P159" t="str">
            <v>1</v>
          </cell>
          <cell r="Q159" t="str">
            <v>49</v>
          </cell>
          <cell r="R159">
            <v>29640</v>
          </cell>
        </row>
        <row r="160">
          <cell r="C160">
            <v>62</v>
          </cell>
          <cell r="D160">
            <v>1200</v>
          </cell>
          <cell r="E160">
            <v>11983</v>
          </cell>
          <cell r="F160">
            <v>686</v>
          </cell>
          <cell r="G160">
            <v>568</v>
          </cell>
          <cell r="H160">
            <v>171</v>
          </cell>
          <cell r="I160">
            <v>2</v>
          </cell>
          <cell r="J160">
            <v>433</v>
          </cell>
          <cell r="K160">
            <v>126</v>
          </cell>
          <cell r="L160">
            <v>1452</v>
          </cell>
          <cell r="M160">
            <v>45</v>
          </cell>
          <cell r="N160">
            <v>16728</v>
          </cell>
          <cell r="P160" t="str">
            <v>1</v>
          </cell>
          <cell r="Q160" t="str">
            <v>50</v>
          </cell>
          <cell r="R160">
            <v>37514</v>
          </cell>
        </row>
        <row r="161">
          <cell r="C161">
            <v>67</v>
          </cell>
          <cell r="D161">
            <v>1258</v>
          </cell>
          <cell r="E161">
            <v>12092</v>
          </cell>
          <cell r="F161">
            <v>696</v>
          </cell>
          <cell r="G161">
            <v>557</v>
          </cell>
          <cell r="H161">
            <v>150</v>
          </cell>
          <cell r="I161">
            <v>1</v>
          </cell>
          <cell r="J161">
            <v>461</v>
          </cell>
          <cell r="K161">
            <v>129</v>
          </cell>
          <cell r="L161">
            <v>1448</v>
          </cell>
          <cell r="M161">
            <v>58</v>
          </cell>
          <cell r="N161">
            <v>16917</v>
          </cell>
          <cell r="P161" t="str">
            <v>1</v>
          </cell>
          <cell r="Q161" t="str">
            <v>51</v>
          </cell>
          <cell r="R161">
            <v>41338</v>
          </cell>
        </row>
        <row r="162">
          <cell r="C162">
            <v>57</v>
          </cell>
          <cell r="D162">
            <v>1120</v>
          </cell>
          <cell r="E162">
            <v>11561</v>
          </cell>
          <cell r="F162">
            <v>663</v>
          </cell>
          <cell r="G162">
            <v>537</v>
          </cell>
          <cell r="H162">
            <v>152</v>
          </cell>
          <cell r="I162">
            <v>0</v>
          </cell>
          <cell r="J162">
            <v>428</v>
          </cell>
          <cell r="K162">
            <v>141</v>
          </cell>
          <cell r="L162">
            <v>1364</v>
          </cell>
          <cell r="M162">
            <v>62</v>
          </cell>
          <cell r="N162">
            <v>16085</v>
          </cell>
          <cell r="P162" t="str">
            <v>1</v>
          </cell>
          <cell r="Q162" t="str">
            <v>52</v>
          </cell>
          <cell r="R162">
            <v>35885</v>
          </cell>
        </row>
        <row r="163">
          <cell r="C163">
            <v>57</v>
          </cell>
          <cell r="D163">
            <v>1029</v>
          </cell>
          <cell r="E163">
            <v>11087</v>
          </cell>
          <cell r="F163">
            <v>636</v>
          </cell>
          <cell r="G163">
            <v>550</v>
          </cell>
          <cell r="H163">
            <v>133</v>
          </cell>
          <cell r="I163">
            <v>1</v>
          </cell>
          <cell r="J163">
            <v>397</v>
          </cell>
          <cell r="K163">
            <v>143</v>
          </cell>
          <cell r="L163">
            <v>1353</v>
          </cell>
          <cell r="M163">
            <v>46</v>
          </cell>
          <cell r="N163">
            <v>15432</v>
          </cell>
          <cell r="P163" t="str">
            <v>1</v>
          </cell>
          <cell r="Q163" t="str">
            <v>53</v>
          </cell>
          <cell r="R163">
            <v>36532</v>
          </cell>
        </row>
        <row r="164">
          <cell r="C164">
            <v>46</v>
          </cell>
          <cell r="D164">
            <v>990</v>
          </cell>
          <cell r="E164">
            <v>10716</v>
          </cell>
          <cell r="F164">
            <v>592</v>
          </cell>
          <cell r="G164">
            <v>494</v>
          </cell>
          <cell r="H164">
            <v>143</v>
          </cell>
          <cell r="I164">
            <v>0</v>
          </cell>
          <cell r="J164">
            <v>373</v>
          </cell>
          <cell r="K164">
            <v>121</v>
          </cell>
          <cell r="L164">
            <v>1290</v>
          </cell>
          <cell r="M164">
            <v>52</v>
          </cell>
          <cell r="N164">
            <v>14817</v>
          </cell>
          <cell r="P164" t="str">
            <v>1</v>
          </cell>
          <cell r="Q164" t="str">
            <v>54</v>
          </cell>
          <cell r="R164">
            <v>30052</v>
          </cell>
        </row>
        <row r="165">
          <cell r="C165">
            <v>40</v>
          </cell>
          <cell r="D165">
            <v>873</v>
          </cell>
          <cell r="E165">
            <v>10210</v>
          </cell>
          <cell r="F165">
            <v>540</v>
          </cell>
          <cell r="G165">
            <v>441</v>
          </cell>
          <cell r="H165">
            <v>125</v>
          </cell>
          <cell r="I165">
            <v>2</v>
          </cell>
          <cell r="J165">
            <v>328</v>
          </cell>
          <cell r="K165">
            <v>107</v>
          </cell>
          <cell r="L165">
            <v>899</v>
          </cell>
          <cell r="M165">
            <v>49</v>
          </cell>
          <cell r="N165">
            <v>13614</v>
          </cell>
          <cell r="P165" t="str">
            <v>1</v>
          </cell>
          <cell r="Q165" t="str">
            <v>55</v>
          </cell>
          <cell r="R165">
            <v>26637</v>
          </cell>
        </row>
        <row r="166">
          <cell r="C166">
            <v>28</v>
          </cell>
          <cell r="D166">
            <v>565</v>
          </cell>
          <cell r="E166">
            <v>7170</v>
          </cell>
          <cell r="F166">
            <v>412</v>
          </cell>
          <cell r="G166">
            <v>264</v>
          </cell>
          <cell r="H166">
            <v>76</v>
          </cell>
          <cell r="I166">
            <v>0</v>
          </cell>
          <cell r="J166">
            <v>235</v>
          </cell>
          <cell r="K166">
            <v>90</v>
          </cell>
          <cell r="L166">
            <v>520</v>
          </cell>
          <cell r="M166">
            <v>33</v>
          </cell>
          <cell r="N166">
            <v>9393</v>
          </cell>
          <cell r="P166" t="str">
            <v>1</v>
          </cell>
          <cell r="Q166" t="str">
            <v>56</v>
          </cell>
          <cell r="R166">
            <v>18983</v>
          </cell>
        </row>
        <row r="167">
          <cell r="C167">
            <v>33</v>
          </cell>
          <cell r="D167">
            <v>519</v>
          </cell>
          <cell r="E167">
            <v>6498</v>
          </cell>
          <cell r="F167">
            <v>335</v>
          </cell>
          <cell r="G167">
            <v>310</v>
          </cell>
          <cell r="H167">
            <v>73</v>
          </cell>
          <cell r="I167">
            <v>1</v>
          </cell>
          <cell r="J167">
            <v>227</v>
          </cell>
          <cell r="K167">
            <v>80</v>
          </cell>
          <cell r="L167">
            <v>382</v>
          </cell>
          <cell r="M167">
            <v>35</v>
          </cell>
          <cell r="N167">
            <v>8493</v>
          </cell>
          <cell r="P167" t="str">
            <v>1</v>
          </cell>
          <cell r="Q167" t="str">
            <v>57</v>
          </cell>
          <cell r="R167">
            <v>22774</v>
          </cell>
        </row>
        <row r="168">
          <cell r="C168">
            <v>25</v>
          </cell>
          <cell r="D168">
            <v>474</v>
          </cell>
          <cell r="E168">
            <v>6223</v>
          </cell>
          <cell r="F168">
            <v>315</v>
          </cell>
          <cell r="G168">
            <v>234</v>
          </cell>
          <cell r="H168">
            <v>63</v>
          </cell>
          <cell r="I168">
            <v>0</v>
          </cell>
          <cell r="J168">
            <v>202</v>
          </cell>
          <cell r="K168">
            <v>82</v>
          </cell>
          <cell r="L168">
            <v>319</v>
          </cell>
          <cell r="M168">
            <v>29</v>
          </cell>
          <cell r="N168">
            <v>7966</v>
          </cell>
          <cell r="P168" t="str">
            <v>1</v>
          </cell>
          <cell r="Q168" t="str">
            <v>58</v>
          </cell>
          <cell r="R168">
            <v>17531</v>
          </cell>
        </row>
        <row r="169">
          <cell r="C169">
            <v>17</v>
          </cell>
          <cell r="D169">
            <v>401</v>
          </cell>
          <cell r="E169">
            <v>5618</v>
          </cell>
          <cell r="F169">
            <v>273</v>
          </cell>
          <cell r="G169">
            <v>218</v>
          </cell>
          <cell r="H169">
            <v>51</v>
          </cell>
          <cell r="I169">
            <v>0</v>
          </cell>
          <cell r="J169">
            <v>183</v>
          </cell>
          <cell r="K169">
            <v>74</v>
          </cell>
          <cell r="L169">
            <v>262</v>
          </cell>
          <cell r="M169">
            <v>24</v>
          </cell>
          <cell r="N169">
            <v>7121</v>
          </cell>
          <cell r="P169" t="str">
            <v>1</v>
          </cell>
          <cell r="Q169" t="str">
            <v>59</v>
          </cell>
          <cell r="R169">
            <v>12138</v>
          </cell>
        </row>
        <row r="170">
          <cell r="C170">
            <v>13</v>
          </cell>
          <cell r="D170">
            <v>171</v>
          </cell>
          <cell r="E170">
            <v>1633</v>
          </cell>
          <cell r="F170">
            <v>71</v>
          </cell>
          <cell r="G170">
            <v>60</v>
          </cell>
          <cell r="H170">
            <v>12</v>
          </cell>
          <cell r="I170">
            <v>0</v>
          </cell>
          <cell r="J170">
            <v>53</v>
          </cell>
          <cell r="K170">
            <v>14</v>
          </cell>
          <cell r="L170">
            <v>88</v>
          </cell>
          <cell r="M170">
            <v>17</v>
          </cell>
          <cell r="N170">
            <v>2132</v>
          </cell>
          <cell r="P170" t="str">
            <v>1</v>
          </cell>
          <cell r="Q170" t="str">
            <v>60</v>
          </cell>
          <cell r="R170">
            <v>9438</v>
          </cell>
        </row>
        <row r="171">
          <cell r="C171">
            <v>9</v>
          </cell>
          <cell r="D171">
            <v>132</v>
          </cell>
          <cell r="E171">
            <v>939</v>
          </cell>
          <cell r="F171">
            <v>38</v>
          </cell>
          <cell r="G171">
            <v>25</v>
          </cell>
          <cell r="H171">
            <v>7</v>
          </cell>
          <cell r="I171">
            <v>0</v>
          </cell>
          <cell r="J171">
            <v>22</v>
          </cell>
          <cell r="K171">
            <v>11</v>
          </cell>
          <cell r="L171">
            <v>55</v>
          </cell>
          <cell r="M171">
            <v>14</v>
          </cell>
          <cell r="N171">
            <v>1252</v>
          </cell>
          <cell r="P171" t="str">
            <v>1</v>
          </cell>
          <cell r="Q171" t="str">
            <v>61</v>
          </cell>
          <cell r="R171">
            <v>6618</v>
          </cell>
        </row>
        <row r="172">
          <cell r="C172">
            <v>6</v>
          </cell>
          <cell r="D172">
            <v>106</v>
          </cell>
          <cell r="E172">
            <v>734</v>
          </cell>
          <cell r="F172">
            <v>34</v>
          </cell>
          <cell r="G172">
            <v>23</v>
          </cell>
          <cell r="H172">
            <v>7</v>
          </cell>
          <cell r="I172">
            <v>0</v>
          </cell>
          <cell r="J172">
            <v>19</v>
          </cell>
          <cell r="K172">
            <v>9</v>
          </cell>
          <cell r="L172">
            <v>31</v>
          </cell>
          <cell r="M172">
            <v>16</v>
          </cell>
          <cell r="N172">
            <v>985</v>
          </cell>
          <cell r="P172" t="str">
            <v>1</v>
          </cell>
          <cell r="Q172" t="str">
            <v>62</v>
          </cell>
          <cell r="R172">
            <v>4496</v>
          </cell>
        </row>
        <row r="173">
          <cell r="C173">
            <v>1</v>
          </cell>
          <cell r="D173">
            <v>70</v>
          </cell>
          <cell r="E173">
            <v>572</v>
          </cell>
          <cell r="F173">
            <v>17</v>
          </cell>
          <cell r="G173">
            <v>13</v>
          </cell>
          <cell r="H173">
            <v>2</v>
          </cell>
          <cell r="I173">
            <v>0</v>
          </cell>
          <cell r="J173">
            <v>17</v>
          </cell>
          <cell r="K173">
            <v>3</v>
          </cell>
          <cell r="L173">
            <v>36</v>
          </cell>
          <cell r="M173">
            <v>16</v>
          </cell>
          <cell r="N173">
            <v>747</v>
          </cell>
          <cell r="P173" t="str">
            <v>1</v>
          </cell>
          <cell r="Q173" t="str">
            <v>63</v>
          </cell>
          <cell r="R173">
            <v>764</v>
          </cell>
        </row>
        <row r="174">
          <cell r="C174">
            <v>1</v>
          </cell>
          <cell r="D174">
            <v>72</v>
          </cell>
          <cell r="E174">
            <v>489</v>
          </cell>
          <cell r="F174">
            <v>22</v>
          </cell>
          <cell r="G174">
            <v>15</v>
          </cell>
          <cell r="H174">
            <v>1</v>
          </cell>
          <cell r="I174">
            <v>0</v>
          </cell>
          <cell r="J174">
            <v>12</v>
          </cell>
          <cell r="K174">
            <v>2</v>
          </cell>
          <cell r="L174">
            <v>18</v>
          </cell>
          <cell r="M174">
            <v>17</v>
          </cell>
          <cell r="N174">
            <v>649</v>
          </cell>
          <cell r="P174" t="str">
            <v>1</v>
          </cell>
          <cell r="Q174" t="str">
            <v>64</v>
          </cell>
          <cell r="R174">
            <v>777</v>
          </cell>
        </row>
        <row r="175">
          <cell r="C175">
            <v>1</v>
          </cell>
          <cell r="D175">
            <v>38</v>
          </cell>
          <cell r="E175">
            <v>290</v>
          </cell>
          <cell r="F175">
            <v>15</v>
          </cell>
          <cell r="G175">
            <v>10</v>
          </cell>
          <cell r="H175">
            <v>0</v>
          </cell>
          <cell r="I175">
            <v>0</v>
          </cell>
          <cell r="J175">
            <v>5</v>
          </cell>
          <cell r="K175">
            <v>3</v>
          </cell>
          <cell r="L175">
            <v>14</v>
          </cell>
          <cell r="M175">
            <v>13</v>
          </cell>
          <cell r="N175">
            <v>389</v>
          </cell>
          <cell r="P175" t="str">
            <v>1</v>
          </cell>
          <cell r="Q175" t="str">
            <v>65</v>
          </cell>
          <cell r="R175">
            <v>781</v>
          </cell>
        </row>
        <row r="176">
          <cell r="C176">
            <v>1</v>
          </cell>
          <cell r="D176">
            <v>25</v>
          </cell>
          <cell r="E176">
            <v>234</v>
          </cell>
          <cell r="F176">
            <v>8</v>
          </cell>
          <cell r="G176">
            <v>7</v>
          </cell>
          <cell r="H176">
            <v>1</v>
          </cell>
          <cell r="I176">
            <v>0</v>
          </cell>
          <cell r="J176">
            <v>8</v>
          </cell>
          <cell r="K176">
            <v>0</v>
          </cell>
          <cell r="L176">
            <v>6</v>
          </cell>
          <cell r="M176">
            <v>9</v>
          </cell>
          <cell r="N176">
            <v>299</v>
          </cell>
          <cell r="P176" t="str">
            <v>1</v>
          </cell>
          <cell r="Q176" t="str">
            <v>66</v>
          </cell>
          <cell r="R176">
            <v>799</v>
          </cell>
        </row>
        <row r="177">
          <cell r="C177">
            <v>0</v>
          </cell>
          <cell r="D177">
            <v>23</v>
          </cell>
          <cell r="E177">
            <v>230</v>
          </cell>
          <cell r="F177">
            <v>16</v>
          </cell>
          <cell r="G177">
            <v>4</v>
          </cell>
          <cell r="H177">
            <v>0</v>
          </cell>
          <cell r="I177">
            <v>0</v>
          </cell>
          <cell r="J177">
            <v>4</v>
          </cell>
          <cell r="K177">
            <v>3</v>
          </cell>
          <cell r="L177">
            <v>4</v>
          </cell>
          <cell r="M177">
            <v>1</v>
          </cell>
          <cell r="N177">
            <v>285</v>
          </cell>
          <cell r="P177" t="str">
            <v>1</v>
          </cell>
          <cell r="Q177" t="str">
            <v>67</v>
          </cell>
          <cell r="R177">
            <v>0</v>
          </cell>
        </row>
        <row r="178">
          <cell r="C178">
            <v>0</v>
          </cell>
          <cell r="D178">
            <v>18</v>
          </cell>
          <cell r="E178">
            <v>211</v>
          </cell>
          <cell r="F178">
            <v>8</v>
          </cell>
          <cell r="G178">
            <v>3</v>
          </cell>
          <cell r="H178">
            <v>0</v>
          </cell>
          <cell r="I178">
            <v>0</v>
          </cell>
          <cell r="J178">
            <v>2</v>
          </cell>
          <cell r="K178">
            <v>0</v>
          </cell>
          <cell r="L178">
            <v>5</v>
          </cell>
          <cell r="M178">
            <v>11</v>
          </cell>
          <cell r="N178">
            <v>258</v>
          </cell>
          <cell r="P178" t="str">
            <v>1</v>
          </cell>
          <cell r="Q178" t="str">
            <v>68</v>
          </cell>
          <cell r="R178">
            <v>0</v>
          </cell>
        </row>
        <row r="179">
          <cell r="C179">
            <v>0</v>
          </cell>
          <cell r="D179">
            <v>26</v>
          </cell>
          <cell r="E179">
            <v>216</v>
          </cell>
          <cell r="F179">
            <v>8</v>
          </cell>
          <cell r="G179">
            <v>5</v>
          </cell>
          <cell r="H179">
            <v>0</v>
          </cell>
          <cell r="I179">
            <v>0</v>
          </cell>
          <cell r="J179">
            <v>5</v>
          </cell>
          <cell r="K179">
            <v>0</v>
          </cell>
          <cell r="L179">
            <v>8</v>
          </cell>
          <cell r="M179">
            <v>3</v>
          </cell>
          <cell r="N179">
            <v>271</v>
          </cell>
          <cell r="P179" t="str">
            <v>1</v>
          </cell>
          <cell r="Q179" t="str">
            <v>69</v>
          </cell>
          <cell r="R179">
            <v>0</v>
          </cell>
        </row>
        <row r="180">
          <cell r="C180">
            <v>1</v>
          </cell>
          <cell r="D180">
            <v>150</v>
          </cell>
          <cell r="E180">
            <v>1777</v>
          </cell>
          <cell r="F180">
            <v>42</v>
          </cell>
          <cell r="G180">
            <v>31</v>
          </cell>
          <cell r="H180">
            <v>1</v>
          </cell>
          <cell r="I180">
            <v>0</v>
          </cell>
          <cell r="J180">
            <v>16</v>
          </cell>
          <cell r="K180">
            <v>9</v>
          </cell>
          <cell r="L180">
            <v>17</v>
          </cell>
          <cell r="M180">
            <v>73</v>
          </cell>
          <cell r="N180">
            <v>2117</v>
          </cell>
          <cell r="P180" t="str">
            <v>1</v>
          </cell>
          <cell r="Q180" t="str">
            <v>70</v>
          </cell>
          <cell r="R180">
            <v>851</v>
          </cell>
        </row>
        <row r="181">
          <cell r="C181">
            <v>2301</v>
          </cell>
          <cell r="D181">
            <v>32163</v>
          </cell>
          <cell r="E181">
            <v>351345</v>
          </cell>
          <cell r="F181">
            <v>19109</v>
          </cell>
          <cell r="G181">
            <v>18056</v>
          </cell>
          <cell r="H181">
            <v>5290</v>
          </cell>
          <cell r="I181">
            <v>37</v>
          </cell>
          <cell r="J181">
            <v>10722</v>
          </cell>
          <cell r="K181">
            <v>2450</v>
          </cell>
          <cell r="L181">
            <v>46171</v>
          </cell>
          <cell r="M181">
            <v>2204</v>
          </cell>
          <cell r="N181">
            <v>489848</v>
          </cell>
        </row>
        <row r="182">
          <cell r="C182">
            <v>0</v>
          </cell>
          <cell r="D182">
            <v>0</v>
          </cell>
          <cell r="E182">
            <v>0</v>
          </cell>
          <cell r="F182">
            <v>0</v>
          </cell>
          <cell r="G182">
            <v>0</v>
          </cell>
          <cell r="H182">
            <v>0</v>
          </cell>
          <cell r="I182">
            <v>0</v>
          </cell>
          <cell r="J182">
            <v>0</v>
          </cell>
          <cell r="K182">
            <v>0</v>
          </cell>
          <cell r="L182">
            <v>0</v>
          </cell>
          <cell r="M182">
            <v>0</v>
          </cell>
          <cell r="N182">
            <v>0</v>
          </cell>
          <cell r="P182">
            <v>2</v>
          </cell>
          <cell r="Q182">
            <v>15</v>
          </cell>
          <cell r="R182">
            <v>0</v>
          </cell>
        </row>
        <row r="183">
          <cell r="C183">
            <v>0</v>
          </cell>
          <cell r="D183">
            <v>0</v>
          </cell>
          <cell r="E183">
            <v>0</v>
          </cell>
          <cell r="F183">
            <v>0</v>
          </cell>
          <cell r="G183">
            <v>0</v>
          </cell>
          <cell r="H183">
            <v>0</v>
          </cell>
          <cell r="I183">
            <v>0</v>
          </cell>
          <cell r="J183">
            <v>0</v>
          </cell>
          <cell r="K183">
            <v>0</v>
          </cell>
          <cell r="L183">
            <v>0</v>
          </cell>
          <cell r="M183">
            <v>0</v>
          </cell>
          <cell r="N183">
            <v>0</v>
          </cell>
          <cell r="P183" t="str">
            <v>2</v>
          </cell>
          <cell r="Q183" t="str">
            <v>16</v>
          </cell>
          <cell r="R183">
            <v>0</v>
          </cell>
        </row>
        <row r="184">
          <cell r="C184">
            <v>0</v>
          </cell>
          <cell r="D184">
            <v>0</v>
          </cell>
          <cell r="E184">
            <v>1</v>
          </cell>
          <cell r="F184">
            <v>0</v>
          </cell>
          <cell r="G184">
            <v>0</v>
          </cell>
          <cell r="H184">
            <v>0</v>
          </cell>
          <cell r="I184">
            <v>0</v>
          </cell>
          <cell r="J184">
            <v>0</v>
          </cell>
          <cell r="K184">
            <v>0</v>
          </cell>
          <cell r="L184">
            <v>0</v>
          </cell>
          <cell r="M184">
            <v>1</v>
          </cell>
          <cell r="N184">
            <v>2</v>
          </cell>
          <cell r="P184" t="str">
            <v>2</v>
          </cell>
          <cell r="Q184" t="str">
            <v>17</v>
          </cell>
          <cell r="R184">
            <v>0</v>
          </cell>
        </row>
        <row r="185">
          <cell r="C185">
            <v>0</v>
          </cell>
          <cell r="D185">
            <v>0</v>
          </cell>
          <cell r="E185">
            <v>4</v>
          </cell>
          <cell r="F185">
            <v>0</v>
          </cell>
          <cell r="G185">
            <v>0</v>
          </cell>
          <cell r="H185">
            <v>0</v>
          </cell>
          <cell r="I185">
            <v>0</v>
          </cell>
          <cell r="J185">
            <v>0</v>
          </cell>
          <cell r="K185">
            <v>0</v>
          </cell>
          <cell r="L185">
            <v>0</v>
          </cell>
          <cell r="M185">
            <v>0</v>
          </cell>
          <cell r="N185">
            <v>4</v>
          </cell>
          <cell r="P185" t="str">
            <v>2</v>
          </cell>
          <cell r="Q185" t="str">
            <v>18</v>
          </cell>
          <cell r="R185">
            <v>0</v>
          </cell>
        </row>
        <row r="186">
          <cell r="C186">
            <v>0</v>
          </cell>
          <cell r="D186">
            <v>5</v>
          </cell>
          <cell r="E186">
            <v>42</v>
          </cell>
          <cell r="F186">
            <v>5</v>
          </cell>
          <cell r="G186">
            <v>1</v>
          </cell>
          <cell r="H186">
            <v>0</v>
          </cell>
          <cell r="I186">
            <v>0</v>
          </cell>
          <cell r="J186">
            <v>1</v>
          </cell>
          <cell r="K186">
            <v>0</v>
          </cell>
          <cell r="L186">
            <v>6</v>
          </cell>
          <cell r="M186">
            <v>0</v>
          </cell>
          <cell r="N186">
            <v>60</v>
          </cell>
          <cell r="P186" t="str">
            <v>2</v>
          </cell>
          <cell r="Q186" t="str">
            <v>19</v>
          </cell>
          <cell r="R186">
            <v>0</v>
          </cell>
        </row>
        <row r="187">
          <cell r="C187">
            <v>0</v>
          </cell>
          <cell r="D187">
            <v>6</v>
          </cell>
          <cell r="E187">
            <v>123</v>
          </cell>
          <cell r="F187">
            <v>7</v>
          </cell>
          <cell r="G187">
            <v>2</v>
          </cell>
          <cell r="H187">
            <v>2</v>
          </cell>
          <cell r="I187">
            <v>0</v>
          </cell>
          <cell r="J187">
            <v>2</v>
          </cell>
          <cell r="K187">
            <v>0</v>
          </cell>
          <cell r="L187">
            <v>24</v>
          </cell>
          <cell r="M187">
            <v>1</v>
          </cell>
          <cell r="N187">
            <v>167</v>
          </cell>
          <cell r="P187" t="str">
            <v>2</v>
          </cell>
          <cell r="Q187" t="str">
            <v>20</v>
          </cell>
          <cell r="R187">
            <v>0</v>
          </cell>
        </row>
        <row r="188">
          <cell r="C188">
            <v>2</v>
          </cell>
          <cell r="D188">
            <v>50</v>
          </cell>
          <cell r="E188">
            <v>278</v>
          </cell>
          <cell r="F188">
            <v>17</v>
          </cell>
          <cell r="G188">
            <v>6</v>
          </cell>
          <cell r="H188">
            <v>7</v>
          </cell>
          <cell r="I188">
            <v>0</v>
          </cell>
          <cell r="J188">
            <v>7</v>
          </cell>
          <cell r="K188">
            <v>0</v>
          </cell>
          <cell r="L188">
            <v>68</v>
          </cell>
          <cell r="M188">
            <v>20</v>
          </cell>
          <cell r="N188">
            <v>455</v>
          </cell>
          <cell r="P188" t="str">
            <v>2</v>
          </cell>
          <cell r="Q188" t="str">
            <v>21</v>
          </cell>
          <cell r="R188">
            <v>514</v>
          </cell>
        </row>
        <row r="189">
          <cell r="C189">
            <v>15</v>
          </cell>
          <cell r="D189">
            <v>129</v>
          </cell>
          <cell r="E189">
            <v>649</v>
          </cell>
          <cell r="F189">
            <v>27</v>
          </cell>
          <cell r="G189">
            <v>28</v>
          </cell>
          <cell r="H189">
            <v>8</v>
          </cell>
          <cell r="I189">
            <v>1</v>
          </cell>
          <cell r="J189">
            <v>13</v>
          </cell>
          <cell r="K189">
            <v>0</v>
          </cell>
          <cell r="L189">
            <v>136</v>
          </cell>
          <cell r="M189">
            <v>15</v>
          </cell>
          <cell r="N189">
            <v>1021</v>
          </cell>
          <cell r="P189" t="str">
            <v>2</v>
          </cell>
          <cell r="Q189" t="str">
            <v>22</v>
          </cell>
          <cell r="R189">
            <v>4069</v>
          </cell>
        </row>
        <row r="190">
          <cell r="C190">
            <v>13</v>
          </cell>
          <cell r="D190">
            <v>246</v>
          </cell>
          <cell r="E190">
            <v>1102</v>
          </cell>
          <cell r="F190">
            <v>39</v>
          </cell>
          <cell r="G190">
            <v>43</v>
          </cell>
          <cell r="H190">
            <v>20</v>
          </cell>
          <cell r="I190">
            <v>0</v>
          </cell>
          <cell r="J190">
            <v>19</v>
          </cell>
          <cell r="K190">
            <v>0</v>
          </cell>
          <cell r="L190">
            <v>210</v>
          </cell>
          <cell r="M190">
            <v>20</v>
          </cell>
          <cell r="N190">
            <v>1712</v>
          </cell>
          <cell r="P190" t="str">
            <v>2</v>
          </cell>
          <cell r="Q190" t="str">
            <v>23</v>
          </cell>
          <cell r="R190">
            <v>3671</v>
          </cell>
        </row>
        <row r="191">
          <cell r="C191">
            <v>35</v>
          </cell>
          <cell r="D191">
            <v>426</v>
          </cell>
          <cell r="E191">
            <v>1729</v>
          </cell>
          <cell r="F191">
            <v>76</v>
          </cell>
          <cell r="G191">
            <v>62</v>
          </cell>
          <cell r="H191">
            <v>46</v>
          </cell>
          <cell r="I191">
            <v>0</v>
          </cell>
          <cell r="J191">
            <v>30</v>
          </cell>
          <cell r="K191">
            <v>0</v>
          </cell>
          <cell r="L191">
            <v>349</v>
          </cell>
          <cell r="M191">
            <v>42</v>
          </cell>
          <cell r="N191">
            <v>2795</v>
          </cell>
          <cell r="P191" t="str">
            <v>2</v>
          </cell>
          <cell r="Q191" t="str">
            <v>24</v>
          </cell>
          <cell r="R191">
            <v>10269</v>
          </cell>
        </row>
        <row r="192">
          <cell r="C192">
            <v>45</v>
          </cell>
          <cell r="D192">
            <v>642</v>
          </cell>
          <cell r="E192">
            <v>2475</v>
          </cell>
          <cell r="F192">
            <v>89</v>
          </cell>
          <cell r="G192">
            <v>89</v>
          </cell>
          <cell r="H192">
            <v>61</v>
          </cell>
          <cell r="I192">
            <v>0</v>
          </cell>
          <cell r="J192">
            <v>48</v>
          </cell>
          <cell r="K192">
            <v>0</v>
          </cell>
          <cell r="L192">
            <v>462</v>
          </cell>
          <cell r="M192">
            <v>71</v>
          </cell>
          <cell r="N192">
            <v>3982</v>
          </cell>
          <cell r="P192" t="str">
            <v>2</v>
          </cell>
          <cell r="Q192" t="str">
            <v>25</v>
          </cell>
          <cell r="R192">
            <v>13741</v>
          </cell>
        </row>
        <row r="193">
          <cell r="C193">
            <v>80</v>
          </cell>
          <cell r="D193">
            <v>899</v>
          </cell>
          <cell r="E193">
            <v>3192</v>
          </cell>
          <cell r="F193">
            <v>116</v>
          </cell>
          <cell r="G193">
            <v>119</v>
          </cell>
          <cell r="H193">
            <v>92</v>
          </cell>
          <cell r="I193">
            <v>0</v>
          </cell>
          <cell r="J193">
            <v>57</v>
          </cell>
          <cell r="K193">
            <v>0</v>
          </cell>
          <cell r="L193">
            <v>580</v>
          </cell>
          <cell r="M193">
            <v>77</v>
          </cell>
          <cell r="N193">
            <v>5212</v>
          </cell>
          <cell r="P193" t="str">
            <v>2</v>
          </cell>
          <cell r="Q193" t="str">
            <v>26</v>
          </cell>
          <cell r="R193">
            <v>25425</v>
          </cell>
        </row>
        <row r="194">
          <cell r="C194">
            <v>87</v>
          </cell>
          <cell r="D194">
            <v>1247</v>
          </cell>
          <cell r="E194">
            <v>4303</v>
          </cell>
          <cell r="F194">
            <v>156</v>
          </cell>
          <cell r="G194">
            <v>151</v>
          </cell>
          <cell r="H194">
            <v>102</v>
          </cell>
          <cell r="I194">
            <v>2</v>
          </cell>
          <cell r="J194">
            <v>88</v>
          </cell>
          <cell r="K194">
            <v>0</v>
          </cell>
          <cell r="L194">
            <v>744</v>
          </cell>
          <cell r="M194">
            <v>92</v>
          </cell>
          <cell r="N194">
            <v>6972</v>
          </cell>
          <cell r="P194" t="str">
            <v>2</v>
          </cell>
          <cell r="Q194" t="str">
            <v>27</v>
          </cell>
          <cell r="R194">
            <v>28629</v>
          </cell>
        </row>
        <row r="195">
          <cell r="C195">
            <v>125</v>
          </cell>
          <cell r="D195">
            <v>1592</v>
          </cell>
          <cell r="E195">
            <v>5514</v>
          </cell>
          <cell r="F195">
            <v>176</v>
          </cell>
          <cell r="G195">
            <v>207</v>
          </cell>
          <cell r="H195">
            <v>143</v>
          </cell>
          <cell r="I195">
            <v>1</v>
          </cell>
          <cell r="J195">
            <v>130</v>
          </cell>
          <cell r="K195">
            <v>3</v>
          </cell>
          <cell r="L195">
            <v>1006</v>
          </cell>
          <cell r="M195">
            <v>134</v>
          </cell>
          <cell r="N195">
            <v>9031</v>
          </cell>
          <cell r="P195" t="str">
            <v>2</v>
          </cell>
          <cell r="Q195" t="str">
            <v>28</v>
          </cell>
          <cell r="R195">
            <v>42757</v>
          </cell>
        </row>
        <row r="196">
          <cell r="C196">
            <v>211</v>
          </cell>
          <cell r="D196">
            <v>1776</v>
          </cell>
          <cell r="E196">
            <v>6577</v>
          </cell>
          <cell r="F196">
            <v>208</v>
          </cell>
          <cell r="G196">
            <v>256</v>
          </cell>
          <cell r="H196">
            <v>157</v>
          </cell>
          <cell r="I196">
            <v>1</v>
          </cell>
          <cell r="J196">
            <v>145</v>
          </cell>
          <cell r="K196">
            <v>2</v>
          </cell>
          <cell r="L196">
            <v>1190</v>
          </cell>
          <cell r="M196">
            <v>152</v>
          </cell>
          <cell r="N196">
            <v>10675</v>
          </cell>
          <cell r="P196" t="str">
            <v>2</v>
          </cell>
          <cell r="Q196" t="str">
            <v>29</v>
          </cell>
          <cell r="R196">
            <v>74610</v>
          </cell>
        </row>
        <row r="197">
          <cell r="C197">
            <v>204</v>
          </cell>
          <cell r="D197">
            <v>2089</v>
          </cell>
          <cell r="E197">
            <v>7481</v>
          </cell>
          <cell r="F197">
            <v>232</v>
          </cell>
          <cell r="G197">
            <v>272</v>
          </cell>
          <cell r="H197">
            <v>189</v>
          </cell>
          <cell r="I197">
            <v>3</v>
          </cell>
          <cell r="J197">
            <v>189</v>
          </cell>
          <cell r="K197">
            <v>4</v>
          </cell>
          <cell r="L197">
            <v>1361</v>
          </cell>
          <cell r="M197">
            <v>175</v>
          </cell>
          <cell r="N197">
            <v>12199</v>
          </cell>
          <cell r="P197" t="str">
            <v>2</v>
          </cell>
          <cell r="Q197" t="str">
            <v>30</v>
          </cell>
          <cell r="R197">
            <v>74564</v>
          </cell>
        </row>
        <row r="198">
          <cell r="C198">
            <v>233</v>
          </cell>
          <cell r="D198">
            <v>2212</v>
          </cell>
          <cell r="E198">
            <v>8019</v>
          </cell>
          <cell r="F198">
            <v>219</v>
          </cell>
          <cell r="G198">
            <v>264</v>
          </cell>
          <cell r="H198">
            <v>165</v>
          </cell>
          <cell r="I198">
            <v>4</v>
          </cell>
          <cell r="J198">
            <v>157</v>
          </cell>
          <cell r="K198">
            <v>11</v>
          </cell>
          <cell r="L198">
            <v>1358</v>
          </cell>
          <cell r="M198">
            <v>166</v>
          </cell>
          <cell r="N198">
            <v>12808</v>
          </cell>
          <cell r="P198" t="str">
            <v>2</v>
          </cell>
          <cell r="Q198" t="str">
            <v>31</v>
          </cell>
          <cell r="R198">
            <v>87933</v>
          </cell>
        </row>
        <row r="199">
          <cell r="C199">
            <v>217</v>
          </cell>
          <cell r="D199">
            <v>2367</v>
          </cell>
          <cell r="E199">
            <v>8416</v>
          </cell>
          <cell r="F199">
            <v>211</v>
          </cell>
          <cell r="G199">
            <v>323</v>
          </cell>
          <cell r="H199">
            <v>148</v>
          </cell>
          <cell r="I199">
            <v>2</v>
          </cell>
          <cell r="J199">
            <v>215</v>
          </cell>
          <cell r="K199">
            <v>8</v>
          </cell>
          <cell r="L199">
            <v>1457</v>
          </cell>
          <cell r="M199">
            <v>160</v>
          </cell>
          <cell r="N199">
            <v>13524</v>
          </cell>
          <cell r="P199" t="str">
            <v>2</v>
          </cell>
          <cell r="Q199" t="str">
            <v>32</v>
          </cell>
          <cell r="R199">
            <v>84560</v>
          </cell>
        </row>
        <row r="200">
          <cell r="C200">
            <v>242</v>
          </cell>
          <cell r="D200">
            <v>2429</v>
          </cell>
          <cell r="E200">
            <v>9062</v>
          </cell>
          <cell r="F200">
            <v>239</v>
          </cell>
          <cell r="G200">
            <v>325</v>
          </cell>
          <cell r="H200">
            <v>135</v>
          </cell>
          <cell r="I200">
            <v>1</v>
          </cell>
          <cell r="J200">
            <v>209</v>
          </cell>
          <cell r="K200">
            <v>16</v>
          </cell>
          <cell r="L200">
            <v>1574</v>
          </cell>
          <cell r="M200">
            <v>143</v>
          </cell>
          <cell r="N200">
            <v>14375</v>
          </cell>
          <cell r="P200" t="str">
            <v>2</v>
          </cell>
          <cell r="Q200" t="str">
            <v>33</v>
          </cell>
          <cell r="R200">
            <v>97198</v>
          </cell>
        </row>
        <row r="201">
          <cell r="C201">
            <v>248</v>
          </cell>
          <cell r="D201">
            <v>2617</v>
          </cell>
          <cell r="E201">
            <v>10005</v>
          </cell>
          <cell r="F201">
            <v>233</v>
          </cell>
          <cell r="G201">
            <v>296</v>
          </cell>
          <cell r="H201">
            <v>154</v>
          </cell>
          <cell r="I201">
            <v>3</v>
          </cell>
          <cell r="J201">
            <v>235</v>
          </cell>
          <cell r="K201">
            <v>15</v>
          </cell>
          <cell r="L201">
            <v>1696</v>
          </cell>
          <cell r="M201">
            <v>125</v>
          </cell>
          <cell r="N201">
            <v>15627</v>
          </cell>
          <cell r="P201" t="str">
            <v>2</v>
          </cell>
          <cell r="Q201" t="str">
            <v>34</v>
          </cell>
          <cell r="R201">
            <v>102564</v>
          </cell>
        </row>
        <row r="202">
          <cell r="C202">
            <v>270</v>
          </cell>
          <cell r="D202">
            <v>2934</v>
          </cell>
          <cell r="E202">
            <v>10898</v>
          </cell>
          <cell r="F202">
            <v>264</v>
          </cell>
          <cell r="G202">
            <v>379</v>
          </cell>
          <cell r="H202">
            <v>126</v>
          </cell>
          <cell r="I202">
            <v>1</v>
          </cell>
          <cell r="J202">
            <v>234</v>
          </cell>
          <cell r="K202">
            <v>28</v>
          </cell>
          <cell r="L202">
            <v>1831</v>
          </cell>
          <cell r="M202">
            <v>142</v>
          </cell>
          <cell r="N202">
            <v>17107</v>
          </cell>
          <cell r="P202" t="str">
            <v>2</v>
          </cell>
          <cell r="Q202" t="str">
            <v>35</v>
          </cell>
          <cell r="R202">
            <v>114976</v>
          </cell>
        </row>
        <row r="203">
          <cell r="C203">
            <v>273</v>
          </cell>
          <cell r="D203">
            <v>3198</v>
          </cell>
          <cell r="E203">
            <v>12052</v>
          </cell>
          <cell r="F203">
            <v>316</v>
          </cell>
          <cell r="G203">
            <v>413</v>
          </cell>
          <cell r="H203">
            <v>148</v>
          </cell>
          <cell r="I203">
            <v>2</v>
          </cell>
          <cell r="J203">
            <v>267</v>
          </cell>
          <cell r="K203">
            <v>25</v>
          </cell>
          <cell r="L203">
            <v>1902</v>
          </cell>
          <cell r="M203">
            <v>142</v>
          </cell>
          <cell r="N203">
            <v>18738</v>
          </cell>
          <cell r="P203" t="str">
            <v>2</v>
          </cell>
          <cell r="Q203" t="str">
            <v>36</v>
          </cell>
          <cell r="R203">
            <v>119398</v>
          </cell>
        </row>
        <row r="204">
          <cell r="C204">
            <v>296</v>
          </cell>
          <cell r="D204">
            <v>3572</v>
          </cell>
          <cell r="E204">
            <v>12824</v>
          </cell>
          <cell r="F204">
            <v>307</v>
          </cell>
          <cell r="G204">
            <v>409</v>
          </cell>
          <cell r="H204">
            <v>152</v>
          </cell>
          <cell r="I204">
            <v>4</v>
          </cell>
          <cell r="J204">
            <v>267</v>
          </cell>
          <cell r="K204">
            <v>41</v>
          </cell>
          <cell r="L204">
            <v>2023</v>
          </cell>
          <cell r="M204">
            <v>141</v>
          </cell>
          <cell r="N204">
            <v>20036</v>
          </cell>
          <cell r="P204" t="str">
            <v>2</v>
          </cell>
          <cell r="Q204" t="str">
            <v>37</v>
          </cell>
          <cell r="R204">
            <v>133083</v>
          </cell>
        </row>
        <row r="205">
          <cell r="C205">
            <v>296</v>
          </cell>
          <cell r="D205">
            <v>3791</v>
          </cell>
          <cell r="E205">
            <v>13035</v>
          </cell>
          <cell r="F205">
            <v>291</v>
          </cell>
          <cell r="G205">
            <v>413</v>
          </cell>
          <cell r="H205">
            <v>129</v>
          </cell>
          <cell r="I205">
            <v>1</v>
          </cell>
          <cell r="J205">
            <v>253</v>
          </cell>
          <cell r="K205">
            <v>46</v>
          </cell>
          <cell r="L205">
            <v>2043</v>
          </cell>
          <cell r="M205">
            <v>143</v>
          </cell>
          <cell r="N205">
            <v>20441</v>
          </cell>
          <cell r="P205" t="str">
            <v>2</v>
          </cell>
          <cell r="Q205" t="str">
            <v>38</v>
          </cell>
          <cell r="R205">
            <v>136536</v>
          </cell>
        </row>
        <row r="206">
          <cell r="C206">
            <v>235</v>
          </cell>
          <cell r="D206">
            <v>3868</v>
          </cell>
          <cell r="E206">
            <v>12644</v>
          </cell>
          <cell r="F206">
            <v>284</v>
          </cell>
          <cell r="G206">
            <v>419</v>
          </cell>
          <cell r="H206">
            <v>141</v>
          </cell>
          <cell r="I206">
            <v>1</v>
          </cell>
          <cell r="J206">
            <v>289</v>
          </cell>
          <cell r="K206">
            <v>50</v>
          </cell>
          <cell r="L206">
            <v>2063</v>
          </cell>
          <cell r="M206">
            <v>143</v>
          </cell>
          <cell r="N206">
            <v>20137</v>
          </cell>
          <cell r="P206" t="str">
            <v>2</v>
          </cell>
          <cell r="Q206" t="str">
            <v>39</v>
          </cell>
          <cell r="R206">
            <v>111143</v>
          </cell>
        </row>
        <row r="207">
          <cell r="C207">
            <v>240</v>
          </cell>
          <cell r="D207">
            <v>4100</v>
          </cell>
          <cell r="E207">
            <v>13451</v>
          </cell>
          <cell r="F207">
            <v>312</v>
          </cell>
          <cell r="G207">
            <v>402</v>
          </cell>
          <cell r="H207">
            <v>159</v>
          </cell>
          <cell r="I207">
            <v>1</v>
          </cell>
          <cell r="J207">
            <v>296</v>
          </cell>
          <cell r="K207">
            <v>60</v>
          </cell>
          <cell r="L207">
            <v>2080</v>
          </cell>
          <cell r="M207">
            <v>149</v>
          </cell>
          <cell r="N207">
            <v>21250</v>
          </cell>
          <cell r="P207" t="str">
            <v>2</v>
          </cell>
          <cell r="Q207" t="str">
            <v>40</v>
          </cell>
          <cell r="R207">
            <v>116512</v>
          </cell>
        </row>
        <row r="208">
          <cell r="C208">
            <v>212</v>
          </cell>
          <cell r="D208">
            <v>4164</v>
          </cell>
          <cell r="E208">
            <v>13223</v>
          </cell>
          <cell r="F208">
            <v>318</v>
          </cell>
          <cell r="G208">
            <v>399</v>
          </cell>
          <cell r="H208">
            <v>118</v>
          </cell>
          <cell r="I208">
            <v>0</v>
          </cell>
          <cell r="J208">
            <v>304</v>
          </cell>
          <cell r="K208">
            <v>62</v>
          </cell>
          <cell r="L208">
            <v>2053</v>
          </cell>
          <cell r="M208">
            <v>158</v>
          </cell>
          <cell r="N208">
            <v>21011</v>
          </cell>
          <cell r="P208" t="str">
            <v>2</v>
          </cell>
          <cell r="Q208" t="str">
            <v>41</v>
          </cell>
          <cell r="R208">
            <v>105453</v>
          </cell>
        </row>
        <row r="209">
          <cell r="C209">
            <v>232</v>
          </cell>
          <cell r="D209">
            <v>4480</v>
          </cell>
          <cell r="E209">
            <v>13525</v>
          </cell>
          <cell r="F209">
            <v>332</v>
          </cell>
          <cell r="G209">
            <v>433</v>
          </cell>
          <cell r="H209">
            <v>153</v>
          </cell>
          <cell r="I209">
            <v>0</v>
          </cell>
          <cell r="J209">
            <v>351</v>
          </cell>
          <cell r="K209">
            <v>87</v>
          </cell>
          <cell r="L209">
            <v>2114</v>
          </cell>
          <cell r="M209">
            <v>127</v>
          </cell>
          <cell r="N209">
            <v>21834</v>
          </cell>
          <cell r="P209" t="str">
            <v>2</v>
          </cell>
          <cell r="Q209" t="str">
            <v>42</v>
          </cell>
          <cell r="R209">
            <v>118132</v>
          </cell>
        </row>
        <row r="210">
          <cell r="C210">
            <v>182</v>
          </cell>
          <cell r="D210">
            <v>4440</v>
          </cell>
          <cell r="E210">
            <v>13244</v>
          </cell>
          <cell r="F210">
            <v>370</v>
          </cell>
          <cell r="G210">
            <v>367</v>
          </cell>
          <cell r="H210">
            <v>134</v>
          </cell>
          <cell r="I210">
            <v>0</v>
          </cell>
          <cell r="J210">
            <v>325</v>
          </cell>
          <cell r="K210">
            <v>84</v>
          </cell>
          <cell r="L210">
            <v>2159</v>
          </cell>
          <cell r="M210">
            <v>127</v>
          </cell>
          <cell r="N210">
            <v>21432</v>
          </cell>
          <cell r="P210" t="str">
            <v>2</v>
          </cell>
          <cell r="Q210" t="str">
            <v>43</v>
          </cell>
          <cell r="R210">
            <v>94838</v>
          </cell>
        </row>
        <row r="211">
          <cell r="C211">
            <v>155</v>
          </cell>
          <cell r="D211">
            <v>4403</v>
          </cell>
          <cell r="E211">
            <v>13277</v>
          </cell>
          <cell r="F211">
            <v>307</v>
          </cell>
          <cell r="G211">
            <v>388</v>
          </cell>
          <cell r="H211">
            <v>131</v>
          </cell>
          <cell r="I211">
            <v>0</v>
          </cell>
          <cell r="J211">
            <v>340</v>
          </cell>
          <cell r="K211">
            <v>94</v>
          </cell>
          <cell r="L211">
            <v>2081</v>
          </cell>
          <cell r="M211">
            <v>131</v>
          </cell>
          <cell r="N211">
            <v>21307</v>
          </cell>
          <cell r="P211" t="str">
            <v>2</v>
          </cell>
          <cell r="Q211" t="str">
            <v>44</v>
          </cell>
          <cell r="R211">
            <v>82693</v>
          </cell>
        </row>
        <row r="212">
          <cell r="C212">
            <v>144</v>
          </cell>
          <cell r="D212">
            <v>4394</v>
          </cell>
          <cell r="E212">
            <v>12878</v>
          </cell>
          <cell r="F212">
            <v>338</v>
          </cell>
          <cell r="G212">
            <v>361</v>
          </cell>
          <cell r="H212">
            <v>142</v>
          </cell>
          <cell r="I212">
            <v>1</v>
          </cell>
          <cell r="J212">
            <v>310</v>
          </cell>
          <cell r="K212">
            <v>78</v>
          </cell>
          <cell r="L212">
            <v>1950</v>
          </cell>
          <cell r="M212">
            <v>127</v>
          </cell>
          <cell r="N212">
            <v>20723</v>
          </cell>
          <cell r="P212" t="str">
            <v>2</v>
          </cell>
          <cell r="Q212" t="str">
            <v>45</v>
          </cell>
          <cell r="R212">
            <v>78551</v>
          </cell>
        </row>
        <row r="213">
          <cell r="C213">
            <v>145</v>
          </cell>
          <cell r="D213">
            <v>4200</v>
          </cell>
          <cell r="E213">
            <v>12801</v>
          </cell>
          <cell r="F213">
            <v>265</v>
          </cell>
          <cell r="G213">
            <v>373</v>
          </cell>
          <cell r="H213">
            <v>133</v>
          </cell>
          <cell r="I213">
            <v>0</v>
          </cell>
          <cell r="J213">
            <v>343</v>
          </cell>
          <cell r="K213">
            <v>94</v>
          </cell>
          <cell r="L213">
            <v>1968</v>
          </cell>
          <cell r="M213">
            <v>121</v>
          </cell>
          <cell r="N213">
            <v>20443</v>
          </cell>
          <cell r="P213" t="str">
            <v>2</v>
          </cell>
          <cell r="Q213" t="str">
            <v>46</v>
          </cell>
          <cell r="R213">
            <v>80806</v>
          </cell>
        </row>
        <row r="214">
          <cell r="C214">
            <v>167</v>
          </cell>
          <cell r="D214">
            <v>4233</v>
          </cell>
          <cell r="E214">
            <v>12709</v>
          </cell>
          <cell r="F214">
            <v>293</v>
          </cell>
          <cell r="G214">
            <v>397</v>
          </cell>
          <cell r="H214">
            <v>106</v>
          </cell>
          <cell r="I214">
            <v>0</v>
          </cell>
          <cell r="J214">
            <v>331</v>
          </cell>
          <cell r="K214">
            <v>83</v>
          </cell>
          <cell r="L214">
            <v>1981</v>
          </cell>
          <cell r="M214">
            <v>138</v>
          </cell>
          <cell r="N214">
            <v>20438</v>
          </cell>
          <cell r="P214" t="str">
            <v>2</v>
          </cell>
          <cell r="Q214" t="str">
            <v>47</v>
          </cell>
          <cell r="R214">
            <v>95081</v>
          </cell>
        </row>
        <row r="215">
          <cell r="C215">
            <v>132</v>
          </cell>
          <cell r="D215">
            <v>3986</v>
          </cell>
          <cell r="E215">
            <v>12456</v>
          </cell>
          <cell r="F215">
            <v>281</v>
          </cell>
          <cell r="G215">
            <v>344</v>
          </cell>
          <cell r="H215">
            <v>111</v>
          </cell>
          <cell r="I215">
            <v>2</v>
          </cell>
          <cell r="J215">
            <v>340</v>
          </cell>
          <cell r="K215">
            <v>76</v>
          </cell>
          <cell r="L215">
            <v>1872</v>
          </cell>
          <cell r="M215">
            <v>120</v>
          </cell>
          <cell r="N215">
            <v>19720</v>
          </cell>
          <cell r="P215" t="str">
            <v>2</v>
          </cell>
          <cell r="Q215" t="str">
            <v>48</v>
          </cell>
          <cell r="R215">
            <v>76801</v>
          </cell>
        </row>
        <row r="216">
          <cell r="C216">
            <v>114</v>
          </cell>
          <cell r="D216">
            <v>3897</v>
          </cell>
          <cell r="E216">
            <v>12800</v>
          </cell>
          <cell r="F216">
            <v>297</v>
          </cell>
          <cell r="G216">
            <v>328</v>
          </cell>
          <cell r="H216">
            <v>138</v>
          </cell>
          <cell r="I216">
            <v>0</v>
          </cell>
          <cell r="J216">
            <v>329</v>
          </cell>
          <cell r="K216">
            <v>93</v>
          </cell>
          <cell r="L216">
            <v>1958</v>
          </cell>
          <cell r="M216">
            <v>149</v>
          </cell>
          <cell r="N216">
            <v>20103</v>
          </cell>
          <cell r="P216" t="str">
            <v>2</v>
          </cell>
          <cell r="Q216" t="str">
            <v>49</v>
          </cell>
          <cell r="R216">
            <v>67646</v>
          </cell>
        </row>
        <row r="217">
          <cell r="C217">
            <v>98</v>
          </cell>
          <cell r="D217">
            <v>3663</v>
          </cell>
          <cell r="E217">
            <v>12403</v>
          </cell>
          <cell r="F217">
            <v>307</v>
          </cell>
          <cell r="G217">
            <v>357</v>
          </cell>
          <cell r="H217">
            <v>95</v>
          </cell>
          <cell r="I217">
            <v>3</v>
          </cell>
          <cell r="J217">
            <v>345</v>
          </cell>
          <cell r="K217">
            <v>93</v>
          </cell>
          <cell r="L217">
            <v>1822</v>
          </cell>
          <cell r="M217">
            <v>139</v>
          </cell>
          <cell r="N217">
            <v>19325</v>
          </cell>
          <cell r="P217" t="str">
            <v>2</v>
          </cell>
          <cell r="Q217" t="str">
            <v>50</v>
          </cell>
          <cell r="R217">
            <v>59349</v>
          </cell>
        </row>
        <row r="218">
          <cell r="C218">
            <v>102</v>
          </cell>
          <cell r="D218">
            <v>3586</v>
          </cell>
          <cell r="E218">
            <v>12784</v>
          </cell>
          <cell r="F218">
            <v>331</v>
          </cell>
          <cell r="G218">
            <v>311</v>
          </cell>
          <cell r="H218">
            <v>86</v>
          </cell>
          <cell r="I218">
            <v>0</v>
          </cell>
          <cell r="J218">
            <v>333</v>
          </cell>
          <cell r="K218">
            <v>87</v>
          </cell>
          <cell r="L218">
            <v>1765</v>
          </cell>
          <cell r="M218">
            <v>119</v>
          </cell>
          <cell r="N218">
            <v>19504</v>
          </cell>
          <cell r="P218" t="str">
            <v>2</v>
          </cell>
          <cell r="Q218" t="str">
            <v>51</v>
          </cell>
          <cell r="R218">
            <v>62953</v>
          </cell>
        </row>
        <row r="219">
          <cell r="C219">
            <v>98</v>
          </cell>
          <cell r="D219">
            <v>3403</v>
          </cell>
          <cell r="E219">
            <v>12358</v>
          </cell>
          <cell r="F219">
            <v>253</v>
          </cell>
          <cell r="G219">
            <v>304</v>
          </cell>
          <cell r="H219">
            <v>98</v>
          </cell>
          <cell r="I219">
            <v>0</v>
          </cell>
          <cell r="J219">
            <v>311</v>
          </cell>
          <cell r="K219">
            <v>81</v>
          </cell>
          <cell r="L219">
            <v>1725</v>
          </cell>
          <cell r="M219">
            <v>162</v>
          </cell>
          <cell r="N219">
            <v>18793</v>
          </cell>
          <cell r="P219" t="str">
            <v>2</v>
          </cell>
          <cell r="Q219" t="str">
            <v>52</v>
          </cell>
          <cell r="R219">
            <v>61697</v>
          </cell>
        </row>
        <row r="220">
          <cell r="C220">
            <v>91</v>
          </cell>
          <cell r="D220">
            <v>3229</v>
          </cell>
          <cell r="E220">
            <v>12048</v>
          </cell>
          <cell r="F220">
            <v>278</v>
          </cell>
          <cell r="G220">
            <v>267</v>
          </cell>
          <cell r="H220">
            <v>94</v>
          </cell>
          <cell r="I220">
            <v>1</v>
          </cell>
          <cell r="J220">
            <v>299</v>
          </cell>
          <cell r="K220">
            <v>100</v>
          </cell>
          <cell r="L220">
            <v>1624</v>
          </cell>
          <cell r="M220">
            <v>134</v>
          </cell>
          <cell r="N220">
            <v>18165</v>
          </cell>
          <cell r="P220" t="str">
            <v>2</v>
          </cell>
          <cell r="Q220" t="str">
            <v>53</v>
          </cell>
          <cell r="R220">
            <v>58345</v>
          </cell>
        </row>
        <row r="221">
          <cell r="C221">
            <v>78</v>
          </cell>
          <cell r="D221">
            <v>3148</v>
          </cell>
          <cell r="E221">
            <v>11645</v>
          </cell>
          <cell r="F221">
            <v>223</v>
          </cell>
          <cell r="G221">
            <v>296</v>
          </cell>
          <cell r="H221">
            <v>83</v>
          </cell>
          <cell r="I221">
            <v>0</v>
          </cell>
          <cell r="J221">
            <v>332</v>
          </cell>
          <cell r="K221">
            <v>109</v>
          </cell>
          <cell r="L221">
            <v>1586</v>
          </cell>
          <cell r="M221">
            <v>154</v>
          </cell>
          <cell r="N221">
            <v>17654</v>
          </cell>
          <cell r="P221" t="str">
            <v>2</v>
          </cell>
          <cell r="Q221" t="str">
            <v>54</v>
          </cell>
          <cell r="R221">
            <v>50970</v>
          </cell>
        </row>
        <row r="222">
          <cell r="C222">
            <v>67</v>
          </cell>
          <cell r="D222">
            <v>2534</v>
          </cell>
          <cell r="E222">
            <v>10548</v>
          </cell>
          <cell r="F222">
            <v>245</v>
          </cell>
          <cell r="G222">
            <v>240</v>
          </cell>
          <cell r="H222">
            <v>66</v>
          </cell>
          <cell r="I222">
            <v>2</v>
          </cell>
          <cell r="J222">
            <v>265</v>
          </cell>
          <cell r="K222">
            <v>88</v>
          </cell>
          <cell r="L222">
            <v>1453</v>
          </cell>
          <cell r="M222">
            <v>160</v>
          </cell>
          <cell r="N222">
            <v>15668</v>
          </cell>
          <cell r="P222" t="str">
            <v>2</v>
          </cell>
          <cell r="Q222" t="str">
            <v>55</v>
          </cell>
          <cell r="R222">
            <v>44578</v>
          </cell>
        </row>
        <row r="223">
          <cell r="C223">
            <v>45</v>
          </cell>
          <cell r="D223">
            <v>1602</v>
          </cell>
          <cell r="E223">
            <v>7507</v>
          </cell>
          <cell r="F223">
            <v>144</v>
          </cell>
          <cell r="G223">
            <v>185</v>
          </cell>
          <cell r="H223">
            <v>40</v>
          </cell>
          <cell r="I223">
            <v>1</v>
          </cell>
          <cell r="J223">
            <v>196</v>
          </cell>
          <cell r="K223">
            <v>60</v>
          </cell>
          <cell r="L223">
            <v>981</v>
          </cell>
          <cell r="M223">
            <v>87</v>
          </cell>
          <cell r="N223">
            <v>10848</v>
          </cell>
          <cell r="P223" t="str">
            <v>2</v>
          </cell>
          <cell r="Q223" t="str">
            <v>56</v>
          </cell>
          <cell r="R223">
            <v>30467</v>
          </cell>
        </row>
        <row r="224">
          <cell r="C224">
            <v>25</v>
          </cell>
          <cell r="D224">
            <v>1527</v>
          </cell>
          <cell r="E224">
            <v>7050</v>
          </cell>
          <cell r="F224">
            <v>110</v>
          </cell>
          <cell r="G224">
            <v>166</v>
          </cell>
          <cell r="H224">
            <v>36</v>
          </cell>
          <cell r="I224">
            <v>0</v>
          </cell>
          <cell r="J224">
            <v>175</v>
          </cell>
          <cell r="K224">
            <v>59</v>
          </cell>
          <cell r="L224">
            <v>881</v>
          </cell>
          <cell r="M224">
            <v>65</v>
          </cell>
          <cell r="N224">
            <v>10094</v>
          </cell>
          <cell r="P224" t="str">
            <v>2</v>
          </cell>
          <cell r="Q224" t="str">
            <v>57</v>
          </cell>
          <cell r="R224">
            <v>17225</v>
          </cell>
        </row>
        <row r="225">
          <cell r="C225">
            <v>32</v>
          </cell>
          <cell r="D225">
            <v>1285</v>
          </cell>
          <cell r="E225">
            <v>6432</v>
          </cell>
          <cell r="F225">
            <v>125</v>
          </cell>
          <cell r="G225">
            <v>165</v>
          </cell>
          <cell r="H225">
            <v>34</v>
          </cell>
          <cell r="I225">
            <v>0</v>
          </cell>
          <cell r="J225">
            <v>151</v>
          </cell>
          <cell r="K225">
            <v>32</v>
          </cell>
          <cell r="L225">
            <v>789</v>
          </cell>
          <cell r="M225">
            <v>62</v>
          </cell>
          <cell r="N225">
            <v>9107</v>
          </cell>
          <cell r="P225" t="str">
            <v>2</v>
          </cell>
          <cell r="Q225" t="str">
            <v>58</v>
          </cell>
          <cell r="R225">
            <v>22456</v>
          </cell>
        </row>
        <row r="226">
          <cell r="C226">
            <v>28</v>
          </cell>
          <cell r="D226">
            <v>1084</v>
          </cell>
          <cell r="E226">
            <v>5667</v>
          </cell>
          <cell r="F226">
            <v>115</v>
          </cell>
          <cell r="G226">
            <v>104</v>
          </cell>
          <cell r="H226">
            <v>24</v>
          </cell>
          <cell r="I226">
            <v>0</v>
          </cell>
          <cell r="J226">
            <v>107</v>
          </cell>
          <cell r="K226">
            <v>38</v>
          </cell>
          <cell r="L226">
            <v>696</v>
          </cell>
          <cell r="M226">
            <v>47</v>
          </cell>
          <cell r="N226">
            <v>7910</v>
          </cell>
          <cell r="P226" t="str">
            <v>2</v>
          </cell>
          <cell r="Q226" t="str">
            <v>59</v>
          </cell>
          <cell r="R226">
            <v>19971</v>
          </cell>
        </row>
        <row r="227">
          <cell r="C227">
            <v>9</v>
          </cell>
          <cell r="D227">
            <v>478</v>
          </cell>
          <cell r="E227">
            <v>2387</v>
          </cell>
          <cell r="F227">
            <v>57</v>
          </cell>
          <cell r="G227">
            <v>50</v>
          </cell>
          <cell r="H227">
            <v>20</v>
          </cell>
          <cell r="I227">
            <v>0</v>
          </cell>
          <cell r="J227">
            <v>51</v>
          </cell>
          <cell r="K227">
            <v>14</v>
          </cell>
          <cell r="L227">
            <v>333</v>
          </cell>
          <cell r="M227">
            <v>35</v>
          </cell>
          <cell r="N227">
            <v>3434</v>
          </cell>
          <cell r="P227" t="str">
            <v>2</v>
          </cell>
          <cell r="Q227" t="str">
            <v>60</v>
          </cell>
          <cell r="R227">
            <v>6512</v>
          </cell>
        </row>
        <row r="228">
          <cell r="C228">
            <v>9</v>
          </cell>
          <cell r="D228">
            <v>332</v>
          </cell>
          <cell r="E228">
            <v>1502</v>
          </cell>
          <cell r="F228">
            <v>32</v>
          </cell>
          <cell r="G228">
            <v>39</v>
          </cell>
          <cell r="H228">
            <v>11</v>
          </cell>
          <cell r="I228">
            <v>0</v>
          </cell>
          <cell r="J228">
            <v>26</v>
          </cell>
          <cell r="K228">
            <v>6</v>
          </cell>
          <cell r="L228">
            <v>215</v>
          </cell>
          <cell r="M228">
            <v>13</v>
          </cell>
          <cell r="N228">
            <v>2185</v>
          </cell>
          <cell r="P228" t="str">
            <v>2</v>
          </cell>
          <cell r="Q228" t="str">
            <v>61</v>
          </cell>
          <cell r="R228">
            <v>6645</v>
          </cell>
        </row>
        <row r="229">
          <cell r="C229">
            <v>8</v>
          </cell>
          <cell r="D229">
            <v>266</v>
          </cell>
          <cell r="E229">
            <v>1265</v>
          </cell>
          <cell r="F229">
            <v>28</v>
          </cell>
          <cell r="G229">
            <v>25</v>
          </cell>
          <cell r="H229">
            <v>4</v>
          </cell>
          <cell r="I229">
            <v>0</v>
          </cell>
          <cell r="J229">
            <v>27</v>
          </cell>
          <cell r="K229">
            <v>8</v>
          </cell>
          <cell r="L229">
            <v>162</v>
          </cell>
          <cell r="M229">
            <v>13</v>
          </cell>
          <cell r="N229">
            <v>1806</v>
          </cell>
          <cell r="P229" t="str">
            <v>2</v>
          </cell>
          <cell r="Q229" t="str">
            <v>62</v>
          </cell>
          <cell r="R229">
            <v>6003</v>
          </cell>
        </row>
        <row r="230">
          <cell r="C230">
            <v>7</v>
          </cell>
          <cell r="D230">
            <v>228</v>
          </cell>
          <cell r="E230">
            <v>995</v>
          </cell>
          <cell r="F230">
            <v>20</v>
          </cell>
          <cell r="G230">
            <v>34</v>
          </cell>
          <cell r="H230">
            <v>4</v>
          </cell>
          <cell r="I230">
            <v>0</v>
          </cell>
          <cell r="J230">
            <v>20</v>
          </cell>
          <cell r="K230">
            <v>1</v>
          </cell>
          <cell r="L230">
            <v>114</v>
          </cell>
          <cell r="M230">
            <v>12</v>
          </cell>
          <cell r="N230">
            <v>1435</v>
          </cell>
          <cell r="P230" t="str">
            <v>2</v>
          </cell>
          <cell r="Q230" t="str">
            <v>63</v>
          </cell>
          <cell r="R230">
            <v>5337</v>
          </cell>
        </row>
        <row r="231">
          <cell r="C231">
            <v>6</v>
          </cell>
          <cell r="D231">
            <v>176</v>
          </cell>
          <cell r="E231">
            <v>773</v>
          </cell>
          <cell r="F231">
            <v>20</v>
          </cell>
          <cell r="G231">
            <v>26</v>
          </cell>
          <cell r="H231">
            <v>2</v>
          </cell>
          <cell r="I231">
            <v>0</v>
          </cell>
          <cell r="J231">
            <v>20</v>
          </cell>
          <cell r="K231">
            <v>4</v>
          </cell>
          <cell r="L231">
            <v>97</v>
          </cell>
          <cell r="M231">
            <v>10</v>
          </cell>
          <cell r="N231">
            <v>1134</v>
          </cell>
          <cell r="P231" t="str">
            <v>2</v>
          </cell>
          <cell r="Q231" t="str">
            <v>64</v>
          </cell>
          <cell r="R231">
            <v>4645</v>
          </cell>
        </row>
        <row r="232">
          <cell r="C232">
            <v>3</v>
          </cell>
          <cell r="D232">
            <v>75</v>
          </cell>
          <cell r="E232">
            <v>231</v>
          </cell>
          <cell r="F232">
            <v>14</v>
          </cell>
          <cell r="G232">
            <v>6</v>
          </cell>
          <cell r="H232">
            <v>0</v>
          </cell>
          <cell r="I232">
            <v>0</v>
          </cell>
          <cell r="J232">
            <v>9</v>
          </cell>
          <cell r="K232">
            <v>1</v>
          </cell>
          <cell r="L232">
            <v>19</v>
          </cell>
          <cell r="M232">
            <v>3</v>
          </cell>
          <cell r="N232">
            <v>361</v>
          </cell>
          <cell r="P232" t="str">
            <v>2</v>
          </cell>
          <cell r="Q232" t="str">
            <v>65</v>
          </cell>
          <cell r="R232">
            <v>2358</v>
          </cell>
        </row>
        <row r="233">
          <cell r="C233">
            <v>1</v>
          </cell>
          <cell r="D233">
            <v>42</v>
          </cell>
          <cell r="E233">
            <v>162</v>
          </cell>
          <cell r="F233">
            <v>13</v>
          </cell>
          <cell r="G233">
            <v>5</v>
          </cell>
          <cell r="H233">
            <v>1</v>
          </cell>
          <cell r="I233">
            <v>0</v>
          </cell>
          <cell r="J233">
            <v>8</v>
          </cell>
          <cell r="K233">
            <v>2</v>
          </cell>
          <cell r="L233">
            <v>14</v>
          </cell>
          <cell r="M233">
            <v>4</v>
          </cell>
          <cell r="N233">
            <v>252</v>
          </cell>
          <cell r="P233" t="str">
            <v>2</v>
          </cell>
          <cell r="Q233" t="str">
            <v>66</v>
          </cell>
          <cell r="R233">
            <v>799</v>
          </cell>
        </row>
        <row r="234">
          <cell r="C234">
            <v>0</v>
          </cell>
          <cell r="D234">
            <v>31</v>
          </cell>
          <cell r="E234">
            <v>169</v>
          </cell>
          <cell r="F234">
            <v>12</v>
          </cell>
          <cell r="G234">
            <v>2</v>
          </cell>
          <cell r="H234">
            <v>0</v>
          </cell>
          <cell r="I234">
            <v>0</v>
          </cell>
          <cell r="J234">
            <v>4</v>
          </cell>
          <cell r="K234">
            <v>1</v>
          </cell>
          <cell r="L234">
            <v>10</v>
          </cell>
          <cell r="M234">
            <v>3</v>
          </cell>
          <cell r="N234">
            <v>232</v>
          </cell>
          <cell r="P234" t="str">
            <v>2</v>
          </cell>
          <cell r="Q234" t="str">
            <v>67</v>
          </cell>
          <cell r="R234">
            <v>0</v>
          </cell>
        </row>
        <row r="235">
          <cell r="C235">
            <v>0</v>
          </cell>
          <cell r="D235">
            <v>45</v>
          </cell>
          <cell r="E235">
            <v>132</v>
          </cell>
          <cell r="F235">
            <v>15</v>
          </cell>
          <cell r="G235">
            <v>4</v>
          </cell>
          <cell r="H235">
            <v>0</v>
          </cell>
          <cell r="I235">
            <v>0</v>
          </cell>
          <cell r="J235">
            <v>1</v>
          </cell>
          <cell r="K235">
            <v>2</v>
          </cell>
          <cell r="L235">
            <v>15</v>
          </cell>
          <cell r="M235">
            <v>3</v>
          </cell>
          <cell r="N235">
            <v>217</v>
          </cell>
          <cell r="P235" t="str">
            <v>2</v>
          </cell>
          <cell r="Q235" t="str">
            <v>68</v>
          </cell>
          <cell r="R235">
            <v>0</v>
          </cell>
        </row>
        <row r="236">
          <cell r="C236">
            <v>0</v>
          </cell>
          <cell r="D236">
            <v>39</v>
          </cell>
          <cell r="E236">
            <v>147</v>
          </cell>
          <cell r="F236">
            <v>7</v>
          </cell>
          <cell r="G236">
            <v>6</v>
          </cell>
          <cell r="H236">
            <v>0</v>
          </cell>
          <cell r="I236">
            <v>0</v>
          </cell>
          <cell r="J236">
            <v>3</v>
          </cell>
          <cell r="K236">
            <v>1</v>
          </cell>
          <cell r="L236">
            <v>11</v>
          </cell>
          <cell r="M236">
            <v>4</v>
          </cell>
          <cell r="N236">
            <v>218</v>
          </cell>
          <cell r="P236" t="str">
            <v>2</v>
          </cell>
          <cell r="Q236" t="str">
            <v>69</v>
          </cell>
          <cell r="R236">
            <v>0</v>
          </cell>
        </row>
        <row r="237">
          <cell r="C237">
            <v>0</v>
          </cell>
          <cell r="D237">
            <v>225</v>
          </cell>
          <cell r="E237">
            <v>1067</v>
          </cell>
          <cell r="F237">
            <v>54</v>
          </cell>
          <cell r="G237">
            <v>11</v>
          </cell>
          <cell r="H237">
            <v>0</v>
          </cell>
          <cell r="I237">
            <v>0</v>
          </cell>
          <cell r="J237">
            <v>8</v>
          </cell>
          <cell r="K237">
            <v>2</v>
          </cell>
          <cell r="L237">
            <v>42</v>
          </cell>
          <cell r="M237">
            <v>21</v>
          </cell>
          <cell r="N237">
            <v>1430</v>
          </cell>
          <cell r="P237" t="str">
            <v>2</v>
          </cell>
          <cell r="Q237" t="str">
            <v>70</v>
          </cell>
          <cell r="R237">
            <v>0</v>
          </cell>
        </row>
        <row r="238">
          <cell r="C238">
            <v>5557</v>
          </cell>
          <cell r="D238">
            <v>105390</v>
          </cell>
          <cell r="E238">
            <v>368061</v>
          </cell>
          <cell r="F238">
            <v>9028</v>
          </cell>
          <cell r="G238">
            <v>10872</v>
          </cell>
          <cell r="H238">
            <v>4148</v>
          </cell>
          <cell r="I238">
            <v>38</v>
          </cell>
          <cell r="J238">
            <v>8815</v>
          </cell>
          <cell r="K238">
            <v>1849</v>
          </cell>
          <cell r="L238">
            <v>56653</v>
          </cell>
          <cell r="M238">
            <v>4702</v>
          </cell>
          <cell r="N238">
            <v>575113</v>
          </cell>
        </row>
        <row r="239">
          <cell r="C239" t="str">
            <v>H10</v>
          </cell>
          <cell r="D239" t="str">
            <v>H20</v>
          </cell>
          <cell r="E239" t="str">
            <v>H30</v>
          </cell>
          <cell r="F239" t="str">
            <v>H40</v>
          </cell>
          <cell r="G239" t="str">
            <v>H60</v>
          </cell>
          <cell r="H239" t="str">
            <v>H70</v>
          </cell>
          <cell r="I239" t="str">
            <v>H80</v>
          </cell>
          <cell r="J239" t="str">
            <v>H90</v>
          </cell>
          <cell r="K239" t="str">
            <v>H</v>
          </cell>
          <cell r="R239" t="str">
            <v>H10</v>
          </cell>
        </row>
        <row r="240">
          <cell r="C240">
            <v>0</v>
          </cell>
          <cell r="D240">
            <v>0</v>
          </cell>
          <cell r="E240">
            <v>0</v>
          </cell>
          <cell r="F240">
            <v>0</v>
          </cell>
          <cell r="G240">
            <v>0</v>
          </cell>
          <cell r="H240">
            <v>0</v>
          </cell>
          <cell r="I240">
            <v>0</v>
          </cell>
          <cell r="J240">
            <v>0</v>
          </cell>
          <cell r="K240">
            <v>0</v>
          </cell>
          <cell r="Q240" t="str">
            <v>15</v>
          </cell>
          <cell r="R240">
            <v>0</v>
          </cell>
        </row>
        <row r="241">
          <cell r="C241">
            <v>0</v>
          </cell>
          <cell r="D241">
            <v>0</v>
          </cell>
          <cell r="E241">
            <v>0</v>
          </cell>
          <cell r="F241">
            <v>0</v>
          </cell>
          <cell r="G241">
            <v>0</v>
          </cell>
          <cell r="H241">
            <v>0</v>
          </cell>
          <cell r="I241">
            <v>0</v>
          </cell>
          <cell r="J241">
            <v>0</v>
          </cell>
          <cell r="K241">
            <v>0</v>
          </cell>
          <cell r="Q241" t="str">
            <v>16</v>
          </cell>
          <cell r="R241">
            <v>0</v>
          </cell>
        </row>
        <row r="242">
          <cell r="C242">
            <v>0</v>
          </cell>
          <cell r="D242">
            <v>0</v>
          </cell>
          <cell r="E242">
            <v>0</v>
          </cell>
          <cell r="F242">
            <v>0</v>
          </cell>
          <cell r="G242">
            <v>0</v>
          </cell>
          <cell r="H242">
            <v>0</v>
          </cell>
          <cell r="I242">
            <v>0</v>
          </cell>
          <cell r="J242">
            <v>0</v>
          </cell>
          <cell r="K242">
            <v>0</v>
          </cell>
          <cell r="Q242" t="str">
            <v>17</v>
          </cell>
          <cell r="R242">
            <v>0</v>
          </cell>
        </row>
        <row r="243">
          <cell r="C243">
            <v>0</v>
          </cell>
          <cell r="D243">
            <v>0</v>
          </cell>
          <cell r="E243">
            <v>0</v>
          </cell>
          <cell r="F243">
            <v>0</v>
          </cell>
          <cell r="G243">
            <v>0</v>
          </cell>
          <cell r="H243">
            <v>0</v>
          </cell>
          <cell r="I243">
            <v>0</v>
          </cell>
          <cell r="J243">
            <v>0</v>
          </cell>
          <cell r="K243">
            <v>0</v>
          </cell>
          <cell r="Q243" t="str">
            <v>18</v>
          </cell>
          <cell r="R243">
            <v>0</v>
          </cell>
        </row>
        <row r="244">
          <cell r="C244">
            <v>7</v>
          </cell>
          <cell r="D244">
            <v>10</v>
          </cell>
          <cell r="E244">
            <v>8</v>
          </cell>
          <cell r="F244">
            <v>1</v>
          </cell>
          <cell r="G244">
            <v>0</v>
          </cell>
          <cell r="H244">
            <v>0</v>
          </cell>
          <cell r="I244">
            <v>1</v>
          </cell>
          <cell r="J244">
            <v>0</v>
          </cell>
          <cell r="K244">
            <v>27</v>
          </cell>
          <cell r="Q244" t="str">
            <v>19</v>
          </cell>
          <cell r="R244">
            <v>1644</v>
          </cell>
        </row>
        <row r="245">
          <cell r="C245">
            <v>64</v>
          </cell>
          <cell r="D245">
            <v>49</v>
          </cell>
          <cell r="E245">
            <v>17</v>
          </cell>
          <cell r="F245">
            <v>4</v>
          </cell>
          <cell r="G245">
            <v>3</v>
          </cell>
          <cell r="H245">
            <v>1</v>
          </cell>
          <cell r="I245">
            <v>14</v>
          </cell>
          <cell r="J245">
            <v>1</v>
          </cell>
          <cell r="K245">
            <v>153</v>
          </cell>
          <cell r="Q245" t="str">
            <v>20</v>
          </cell>
          <cell r="R245">
            <v>15775</v>
          </cell>
        </row>
        <row r="246">
          <cell r="C246">
            <v>239</v>
          </cell>
          <cell r="D246">
            <v>174</v>
          </cell>
          <cell r="E246">
            <v>99</v>
          </cell>
          <cell r="F246">
            <v>32</v>
          </cell>
          <cell r="G246">
            <v>5</v>
          </cell>
          <cell r="H246">
            <v>6</v>
          </cell>
          <cell r="I246">
            <v>33</v>
          </cell>
          <cell r="J246">
            <v>4</v>
          </cell>
          <cell r="K246">
            <v>592</v>
          </cell>
          <cell r="Q246" t="str">
            <v>21</v>
          </cell>
          <cell r="R246">
            <v>61776</v>
          </cell>
        </row>
        <row r="247">
          <cell r="C247">
            <v>581</v>
          </cell>
          <cell r="D247">
            <v>501</v>
          </cell>
          <cell r="E247">
            <v>224</v>
          </cell>
          <cell r="F247">
            <v>75</v>
          </cell>
          <cell r="G247">
            <v>14</v>
          </cell>
          <cell r="H247">
            <v>13</v>
          </cell>
          <cell r="I247">
            <v>78</v>
          </cell>
          <cell r="J247">
            <v>22</v>
          </cell>
          <cell r="K247">
            <v>1508</v>
          </cell>
          <cell r="Q247" t="str">
            <v>22</v>
          </cell>
          <cell r="R247">
            <v>156955</v>
          </cell>
        </row>
        <row r="248">
          <cell r="C248">
            <v>1183</v>
          </cell>
          <cell r="D248">
            <v>1008</v>
          </cell>
          <cell r="E248">
            <v>447</v>
          </cell>
          <cell r="F248">
            <v>200</v>
          </cell>
          <cell r="G248">
            <v>53</v>
          </cell>
          <cell r="H248">
            <v>33</v>
          </cell>
          <cell r="I248">
            <v>151</v>
          </cell>
          <cell r="J248">
            <v>67</v>
          </cell>
          <cell r="K248">
            <v>3142</v>
          </cell>
          <cell r="Q248" t="str">
            <v>23</v>
          </cell>
          <cell r="R248">
            <v>333534</v>
          </cell>
        </row>
        <row r="249">
          <cell r="C249">
            <v>1982</v>
          </cell>
          <cell r="D249">
            <v>1731</v>
          </cell>
          <cell r="E249">
            <v>728</v>
          </cell>
          <cell r="F249">
            <v>336</v>
          </cell>
          <cell r="G249">
            <v>59</v>
          </cell>
          <cell r="H249">
            <v>52</v>
          </cell>
          <cell r="I249">
            <v>261</v>
          </cell>
          <cell r="J249">
            <v>91</v>
          </cell>
          <cell r="K249">
            <v>5240</v>
          </cell>
          <cell r="Q249" t="str">
            <v>24</v>
          </cell>
          <cell r="R249">
            <v>581995</v>
          </cell>
        </row>
        <row r="250">
          <cell r="C250">
            <v>2607</v>
          </cell>
          <cell r="D250">
            <v>2468</v>
          </cell>
          <cell r="E250">
            <v>940</v>
          </cell>
          <cell r="F250">
            <v>569</v>
          </cell>
          <cell r="G250">
            <v>81</v>
          </cell>
          <cell r="H250">
            <v>87</v>
          </cell>
          <cell r="I250">
            <v>365</v>
          </cell>
          <cell r="J250">
            <v>122</v>
          </cell>
          <cell r="K250">
            <v>7239</v>
          </cell>
          <cell r="Q250" t="str">
            <v>25</v>
          </cell>
          <cell r="R250">
            <v>796611</v>
          </cell>
        </row>
        <row r="251">
          <cell r="C251">
            <v>3268</v>
          </cell>
          <cell r="D251">
            <v>3423</v>
          </cell>
          <cell r="E251">
            <v>1273</v>
          </cell>
          <cell r="F251">
            <v>727</v>
          </cell>
          <cell r="G251">
            <v>118</v>
          </cell>
          <cell r="H251">
            <v>129</v>
          </cell>
          <cell r="I251">
            <v>452</v>
          </cell>
          <cell r="J251">
            <v>167</v>
          </cell>
          <cell r="K251">
            <v>9557</v>
          </cell>
          <cell r="Q251" t="str">
            <v>26</v>
          </cell>
          <cell r="R251">
            <v>1038293</v>
          </cell>
        </row>
        <row r="252">
          <cell r="C252">
            <v>4249</v>
          </cell>
          <cell r="D252">
            <v>4475</v>
          </cell>
          <cell r="E252">
            <v>1621</v>
          </cell>
          <cell r="F252">
            <v>954</v>
          </cell>
          <cell r="G252">
            <v>165</v>
          </cell>
          <cell r="H252">
            <v>205</v>
          </cell>
          <cell r="I252">
            <v>681</v>
          </cell>
          <cell r="J252">
            <v>190</v>
          </cell>
          <cell r="K252">
            <v>12540</v>
          </cell>
          <cell r="Q252" t="str">
            <v>27</v>
          </cell>
          <cell r="R252">
            <v>1401196</v>
          </cell>
        </row>
        <row r="253">
          <cell r="C253">
            <v>5370</v>
          </cell>
          <cell r="D253">
            <v>5754</v>
          </cell>
          <cell r="E253">
            <v>2044</v>
          </cell>
          <cell r="F253">
            <v>1098</v>
          </cell>
          <cell r="G253">
            <v>214</v>
          </cell>
          <cell r="H253">
            <v>257</v>
          </cell>
          <cell r="I253">
            <v>837</v>
          </cell>
          <cell r="J253">
            <v>203</v>
          </cell>
          <cell r="K253">
            <v>15777</v>
          </cell>
          <cell r="Q253" t="str">
            <v>28</v>
          </cell>
          <cell r="R253">
            <v>1835684</v>
          </cell>
        </row>
        <row r="254">
          <cell r="C254">
            <v>6312</v>
          </cell>
          <cell r="D254">
            <v>6686</v>
          </cell>
          <cell r="E254">
            <v>2516</v>
          </cell>
          <cell r="F254">
            <v>1203</v>
          </cell>
          <cell r="G254">
            <v>259</v>
          </cell>
          <cell r="H254">
            <v>306</v>
          </cell>
          <cell r="I254">
            <v>1073</v>
          </cell>
          <cell r="J254">
            <v>218</v>
          </cell>
          <cell r="K254">
            <v>18573</v>
          </cell>
          <cell r="Q254" t="str">
            <v>29</v>
          </cell>
          <cell r="R254">
            <v>2231894</v>
          </cell>
        </row>
        <row r="255">
          <cell r="C255">
            <v>6851</v>
          </cell>
          <cell r="D255">
            <v>7676</v>
          </cell>
          <cell r="E255">
            <v>2793</v>
          </cell>
          <cell r="F255">
            <v>1221</v>
          </cell>
          <cell r="G255">
            <v>293</v>
          </cell>
          <cell r="H255">
            <v>374</v>
          </cell>
          <cell r="I255">
            <v>1212</v>
          </cell>
          <cell r="J255">
            <v>222</v>
          </cell>
          <cell r="K255">
            <v>20642</v>
          </cell>
          <cell r="Q255" t="str">
            <v>30</v>
          </cell>
          <cell r="R255">
            <v>2504264</v>
          </cell>
        </row>
        <row r="256">
          <cell r="C256">
            <v>6986</v>
          </cell>
          <cell r="D256">
            <v>7970</v>
          </cell>
          <cell r="E256">
            <v>2699</v>
          </cell>
          <cell r="F256">
            <v>1228</v>
          </cell>
          <cell r="G256">
            <v>266</v>
          </cell>
          <cell r="H256">
            <v>367</v>
          </cell>
          <cell r="I256">
            <v>1296</v>
          </cell>
          <cell r="J256">
            <v>248</v>
          </cell>
          <cell r="K256">
            <v>21060</v>
          </cell>
          <cell r="Q256" t="str">
            <v>31</v>
          </cell>
          <cell r="R256">
            <v>2637359</v>
          </cell>
        </row>
        <row r="257">
          <cell r="C257">
            <v>7096</v>
          </cell>
          <cell r="D257">
            <v>8477</v>
          </cell>
          <cell r="E257">
            <v>2927</v>
          </cell>
          <cell r="F257">
            <v>1266</v>
          </cell>
          <cell r="G257">
            <v>274</v>
          </cell>
          <cell r="H257">
            <v>416</v>
          </cell>
          <cell r="I257">
            <v>1354</v>
          </cell>
          <cell r="J257">
            <v>222</v>
          </cell>
          <cell r="K257">
            <v>22032</v>
          </cell>
          <cell r="Q257" t="str">
            <v>32</v>
          </cell>
          <cell r="R257">
            <v>2763844</v>
          </cell>
        </row>
        <row r="258">
          <cell r="C258">
            <v>7177</v>
          </cell>
          <cell r="D258">
            <v>8659</v>
          </cell>
          <cell r="E258">
            <v>3046</v>
          </cell>
          <cell r="F258">
            <v>1220</v>
          </cell>
          <cell r="G258">
            <v>285</v>
          </cell>
          <cell r="H258">
            <v>414</v>
          </cell>
          <cell r="I258">
            <v>1420</v>
          </cell>
          <cell r="J258">
            <v>246</v>
          </cell>
          <cell r="K258">
            <v>22467</v>
          </cell>
          <cell r="Q258" t="str">
            <v>33</v>
          </cell>
          <cell r="R258">
            <v>2881749</v>
          </cell>
        </row>
        <row r="259">
          <cell r="C259">
            <v>6987</v>
          </cell>
          <cell r="D259">
            <v>8776</v>
          </cell>
          <cell r="E259">
            <v>3128</v>
          </cell>
          <cell r="F259">
            <v>1326</v>
          </cell>
          <cell r="G259">
            <v>349</v>
          </cell>
          <cell r="H259">
            <v>407</v>
          </cell>
          <cell r="I259">
            <v>1555</v>
          </cell>
          <cell r="J259">
            <v>233</v>
          </cell>
          <cell r="K259">
            <v>22761</v>
          </cell>
          <cell r="Q259" t="str">
            <v>34</v>
          </cell>
          <cell r="R259">
            <v>2889250</v>
          </cell>
        </row>
        <row r="260">
          <cell r="C260">
            <v>7317</v>
          </cell>
          <cell r="D260">
            <v>9360</v>
          </cell>
          <cell r="E260">
            <v>3405</v>
          </cell>
          <cell r="F260">
            <v>1427</v>
          </cell>
          <cell r="G260">
            <v>347</v>
          </cell>
          <cell r="H260">
            <v>479</v>
          </cell>
          <cell r="I260">
            <v>1625</v>
          </cell>
          <cell r="J260">
            <v>259</v>
          </cell>
          <cell r="K260">
            <v>24219</v>
          </cell>
          <cell r="Q260" t="str">
            <v>35</v>
          </cell>
          <cell r="R260">
            <v>3113552</v>
          </cell>
        </row>
        <row r="261">
          <cell r="C261">
            <v>7568</v>
          </cell>
          <cell r="D261">
            <v>9697</v>
          </cell>
          <cell r="E261">
            <v>3515</v>
          </cell>
          <cell r="F261">
            <v>1524</v>
          </cell>
          <cell r="G261">
            <v>356</v>
          </cell>
          <cell r="H261">
            <v>509</v>
          </cell>
          <cell r="I261">
            <v>1722</v>
          </cell>
          <cell r="J261">
            <v>280</v>
          </cell>
          <cell r="K261">
            <v>25171</v>
          </cell>
          <cell r="Q261" t="str">
            <v>36</v>
          </cell>
          <cell r="R261">
            <v>3312080</v>
          </cell>
        </row>
        <row r="262">
          <cell r="C262">
            <v>8003</v>
          </cell>
          <cell r="D262">
            <v>10218</v>
          </cell>
          <cell r="E262">
            <v>3679</v>
          </cell>
          <cell r="F262">
            <v>1738</v>
          </cell>
          <cell r="G262">
            <v>376</v>
          </cell>
          <cell r="H262">
            <v>516</v>
          </cell>
          <cell r="I262">
            <v>1724</v>
          </cell>
          <cell r="J262">
            <v>292</v>
          </cell>
          <cell r="K262">
            <v>26546</v>
          </cell>
          <cell r="Q262" t="str">
            <v>37</v>
          </cell>
          <cell r="R262">
            <v>3598517</v>
          </cell>
        </row>
        <row r="263">
          <cell r="C263">
            <v>8411</v>
          </cell>
          <cell r="D263">
            <v>10592</v>
          </cell>
          <cell r="E263">
            <v>3789</v>
          </cell>
          <cell r="F263">
            <v>1872</v>
          </cell>
          <cell r="G263">
            <v>459</v>
          </cell>
          <cell r="H263">
            <v>481</v>
          </cell>
          <cell r="I263">
            <v>1708</v>
          </cell>
          <cell r="J263">
            <v>355</v>
          </cell>
          <cell r="K263">
            <v>27667</v>
          </cell>
          <cell r="Q263" t="str">
            <v>38</v>
          </cell>
          <cell r="R263">
            <v>3882293</v>
          </cell>
        </row>
        <row r="264">
          <cell r="C264">
            <v>8543</v>
          </cell>
          <cell r="D264">
            <v>11091</v>
          </cell>
          <cell r="E264">
            <v>3809</v>
          </cell>
          <cell r="F264">
            <v>1876</v>
          </cell>
          <cell r="G264">
            <v>390</v>
          </cell>
          <cell r="H264">
            <v>515</v>
          </cell>
          <cell r="I264">
            <v>1644</v>
          </cell>
          <cell r="J264">
            <v>379</v>
          </cell>
          <cell r="K264">
            <v>28247</v>
          </cell>
          <cell r="Q264" t="str">
            <v>39</v>
          </cell>
          <cell r="R264">
            <v>4045844</v>
          </cell>
        </row>
        <row r="265">
          <cell r="C265">
            <v>9305</v>
          </cell>
          <cell r="D265">
            <v>11790</v>
          </cell>
          <cell r="E265">
            <v>4081</v>
          </cell>
          <cell r="F265">
            <v>2043</v>
          </cell>
          <cell r="G265">
            <v>446</v>
          </cell>
          <cell r="H265">
            <v>577</v>
          </cell>
          <cell r="I265">
            <v>1709</v>
          </cell>
          <cell r="J265">
            <v>428</v>
          </cell>
          <cell r="K265">
            <v>30379</v>
          </cell>
          <cell r="Q265" t="str">
            <v>40</v>
          </cell>
          <cell r="R265">
            <v>4518578</v>
          </cell>
        </row>
        <row r="266">
          <cell r="C266">
            <v>9700</v>
          </cell>
          <cell r="D266">
            <v>12360</v>
          </cell>
          <cell r="E266">
            <v>4380</v>
          </cell>
          <cell r="F266">
            <v>2043</v>
          </cell>
          <cell r="G266">
            <v>471</v>
          </cell>
          <cell r="H266">
            <v>551</v>
          </cell>
          <cell r="I266">
            <v>1724</v>
          </cell>
          <cell r="J266">
            <v>391</v>
          </cell>
          <cell r="K266">
            <v>31620</v>
          </cell>
          <cell r="Q266" t="str">
            <v>41</v>
          </cell>
          <cell r="R266">
            <v>4826741</v>
          </cell>
        </row>
        <row r="267">
          <cell r="C267">
            <v>10411</v>
          </cell>
          <cell r="D267">
            <v>13010</v>
          </cell>
          <cell r="E267">
            <v>4497</v>
          </cell>
          <cell r="F267">
            <v>2297</v>
          </cell>
          <cell r="G267">
            <v>479</v>
          </cell>
          <cell r="H267">
            <v>574</v>
          </cell>
          <cell r="I267">
            <v>1698</v>
          </cell>
          <cell r="J267">
            <v>446</v>
          </cell>
          <cell r="K267">
            <v>33412</v>
          </cell>
          <cell r="Q267" t="str">
            <v>42</v>
          </cell>
          <cell r="R267">
            <v>5305001</v>
          </cell>
        </row>
        <row r="268">
          <cell r="C268">
            <v>10839</v>
          </cell>
          <cell r="D268">
            <v>13500</v>
          </cell>
          <cell r="E268">
            <v>4663</v>
          </cell>
          <cell r="F268">
            <v>2445</v>
          </cell>
          <cell r="G268">
            <v>473</v>
          </cell>
          <cell r="H268">
            <v>633</v>
          </cell>
          <cell r="I268">
            <v>1720</v>
          </cell>
          <cell r="J268">
            <v>422</v>
          </cell>
          <cell r="K268">
            <v>34695</v>
          </cell>
          <cell r="Q268" t="str">
            <v>43</v>
          </cell>
          <cell r="R268">
            <v>5653424</v>
          </cell>
        </row>
        <row r="269">
          <cell r="C269">
            <v>11622</v>
          </cell>
          <cell r="D269">
            <v>13974</v>
          </cell>
          <cell r="E269">
            <v>4683</v>
          </cell>
          <cell r="F269">
            <v>2613</v>
          </cell>
          <cell r="G269">
            <v>481</v>
          </cell>
          <cell r="H269">
            <v>640</v>
          </cell>
          <cell r="I269">
            <v>1727</v>
          </cell>
          <cell r="J269">
            <v>427</v>
          </cell>
          <cell r="K269">
            <v>36167</v>
          </cell>
          <cell r="Q269" t="str">
            <v>44</v>
          </cell>
          <cell r="R269">
            <v>6200881</v>
          </cell>
        </row>
        <row r="270">
          <cell r="C270">
            <v>11651</v>
          </cell>
          <cell r="D270">
            <v>13984</v>
          </cell>
          <cell r="E270">
            <v>4538</v>
          </cell>
          <cell r="F270">
            <v>2752</v>
          </cell>
          <cell r="G270">
            <v>460</v>
          </cell>
          <cell r="H270">
            <v>660</v>
          </cell>
          <cell r="I270">
            <v>1681</v>
          </cell>
          <cell r="J270">
            <v>421</v>
          </cell>
          <cell r="K270">
            <v>36147</v>
          </cell>
          <cell r="Q270" t="str">
            <v>45</v>
          </cell>
          <cell r="R270">
            <v>6356070</v>
          </cell>
        </row>
        <row r="271">
          <cell r="C271">
            <v>11187</v>
          </cell>
          <cell r="D271">
            <v>13714</v>
          </cell>
          <cell r="E271">
            <v>4460</v>
          </cell>
          <cell r="F271">
            <v>2863</v>
          </cell>
          <cell r="G271">
            <v>462</v>
          </cell>
          <cell r="H271">
            <v>695</v>
          </cell>
          <cell r="I271">
            <v>1712</v>
          </cell>
          <cell r="J271">
            <v>444</v>
          </cell>
          <cell r="K271">
            <v>35537</v>
          </cell>
          <cell r="Q271" t="str">
            <v>46</v>
          </cell>
          <cell r="R271">
            <v>6237789</v>
          </cell>
        </row>
        <row r="272">
          <cell r="C272">
            <v>10770</v>
          </cell>
          <cell r="D272">
            <v>13064</v>
          </cell>
          <cell r="E272">
            <v>4073</v>
          </cell>
          <cell r="F272">
            <v>2666</v>
          </cell>
          <cell r="G272">
            <v>465</v>
          </cell>
          <cell r="H272">
            <v>700</v>
          </cell>
          <cell r="I272">
            <v>1601</v>
          </cell>
          <cell r="J272">
            <v>404</v>
          </cell>
          <cell r="K272">
            <v>33743</v>
          </cell>
          <cell r="Q272" t="str">
            <v>47</v>
          </cell>
          <cell r="R272">
            <v>6133838</v>
          </cell>
        </row>
        <row r="273">
          <cell r="C273">
            <v>9815</v>
          </cell>
          <cell r="D273">
            <v>12002</v>
          </cell>
          <cell r="E273">
            <v>3839</v>
          </cell>
          <cell r="F273">
            <v>2605</v>
          </cell>
          <cell r="G273">
            <v>397</v>
          </cell>
          <cell r="H273">
            <v>631</v>
          </cell>
          <cell r="I273">
            <v>1516</v>
          </cell>
          <cell r="J273">
            <v>353</v>
          </cell>
          <cell r="K273">
            <v>31158</v>
          </cell>
          <cell r="Q273" t="str">
            <v>48</v>
          </cell>
          <cell r="R273">
            <v>5707635</v>
          </cell>
        </row>
        <row r="274">
          <cell r="C274">
            <v>9227</v>
          </cell>
          <cell r="D274">
            <v>11254</v>
          </cell>
          <cell r="E274">
            <v>3808</v>
          </cell>
          <cell r="F274">
            <v>2515</v>
          </cell>
          <cell r="G274">
            <v>380</v>
          </cell>
          <cell r="H274">
            <v>626</v>
          </cell>
          <cell r="I274">
            <v>1502</v>
          </cell>
          <cell r="J274">
            <v>343</v>
          </cell>
          <cell r="K274">
            <v>29655</v>
          </cell>
          <cell r="Q274" t="str">
            <v>49</v>
          </cell>
          <cell r="R274">
            <v>5476746</v>
          </cell>
        </row>
        <row r="275">
          <cell r="C275">
            <v>8740</v>
          </cell>
          <cell r="D275">
            <v>10610</v>
          </cell>
          <cell r="E275">
            <v>3558</v>
          </cell>
          <cell r="F275">
            <v>2504</v>
          </cell>
          <cell r="G275">
            <v>365</v>
          </cell>
          <cell r="H275">
            <v>638</v>
          </cell>
          <cell r="I275">
            <v>1406</v>
          </cell>
          <cell r="J275">
            <v>354</v>
          </cell>
          <cell r="K275">
            <v>28175</v>
          </cell>
          <cell r="Q275" t="str">
            <v>50</v>
          </cell>
          <cell r="R275">
            <v>5292759</v>
          </cell>
        </row>
        <row r="276">
          <cell r="C276">
            <v>8643</v>
          </cell>
          <cell r="D276">
            <v>10668</v>
          </cell>
          <cell r="E276">
            <v>3743</v>
          </cell>
          <cell r="F276">
            <v>2615</v>
          </cell>
          <cell r="G276">
            <v>371</v>
          </cell>
          <cell r="H276">
            <v>612</v>
          </cell>
          <cell r="I276">
            <v>1441</v>
          </cell>
          <cell r="J276">
            <v>350</v>
          </cell>
          <cell r="K276">
            <v>28443</v>
          </cell>
          <cell r="Q276" t="str">
            <v>51</v>
          </cell>
          <cell r="R276">
            <v>5337942</v>
          </cell>
        </row>
        <row r="277">
          <cell r="C277">
            <v>8311</v>
          </cell>
          <cell r="D277">
            <v>9913</v>
          </cell>
          <cell r="E277">
            <v>3446</v>
          </cell>
          <cell r="F277">
            <v>2509</v>
          </cell>
          <cell r="G277">
            <v>325</v>
          </cell>
          <cell r="H277">
            <v>580</v>
          </cell>
          <cell r="I277">
            <v>1417</v>
          </cell>
          <cell r="J277">
            <v>341</v>
          </cell>
          <cell r="K277">
            <v>26842</v>
          </cell>
          <cell r="Q277" t="str">
            <v>52</v>
          </cell>
          <cell r="R277">
            <v>5232445</v>
          </cell>
        </row>
        <row r="278">
          <cell r="C278">
            <v>7798</v>
          </cell>
          <cell r="D278">
            <v>9550</v>
          </cell>
          <cell r="E278">
            <v>3207</v>
          </cell>
          <cell r="F278">
            <v>2446</v>
          </cell>
          <cell r="G278">
            <v>356</v>
          </cell>
          <cell r="H278">
            <v>535</v>
          </cell>
          <cell r="I278">
            <v>1240</v>
          </cell>
          <cell r="J278">
            <v>304</v>
          </cell>
          <cell r="K278">
            <v>25436</v>
          </cell>
          <cell r="Q278" t="str">
            <v>53</v>
          </cell>
          <cell r="R278">
            <v>5003048</v>
          </cell>
        </row>
        <row r="279">
          <cell r="C279">
            <v>7122</v>
          </cell>
          <cell r="D279">
            <v>8745</v>
          </cell>
          <cell r="E279">
            <v>3005</v>
          </cell>
          <cell r="F279">
            <v>2245</v>
          </cell>
          <cell r="G279">
            <v>317</v>
          </cell>
          <cell r="H279">
            <v>532</v>
          </cell>
          <cell r="I279">
            <v>1264</v>
          </cell>
          <cell r="J279">
            <v>289</v>
          </cell>
          <cell r="K279">
            <v>23519</v>
          </cell>
          <cell r="Q279" t="str">
            <v>54</v>
          </cell>
          <cell r="R279">
            <v>4653952</v>
          </cell>
        </row>
        <row r="280">
          <cell r="C280">
            <v>5140</v>
          </cell>
          <cell r="D280">
            <v>5960</v>
          </cell>
          <cell r="E280">
            <v>2073</v>
          </cell>
          <cell r="F280">
            <v>1478</v>
          </cell>
          <cell r="G280">
            <v>210</v>
          </cell>
          <cell r="H280">
            <v>426</v>
          </cell>
          <cell r="I280">
            <v>925</v>
          </cell>
          <cell r="J280">
            <v>207</v>
          </cell>
          <cell r="K280">
            <v>16419</v>
          </cell>
          <cell r="Q280" t="str">
            <v>55</v>
          </cell>
          <cell r="R280">
            <v>3419439</v>
          </cell>
        </row>
        <row r="281">
          <cell r="C281">
            <v>3341</v>
          </cell>
          <cell r="D281">
            <v>3788</v>
          </cell>
          <cell r="E281">
            <v>1359</v>
          </cell>
          <cell r="F281">
            <v>879</v>
          </cell>
          <cell r="G281">
            <v>143</v>
          </cell>
          <cell r="H281">
            <v>286</v>
          </cell>
          <cell r="I281">
            <v>606</v>
          </cell>
          <cell r="J281">
            <v>107</v>
          </cell>
          <cell r="K281">
            <v>10509</v>
          </cell>
          <cell r="Q281" t="str">
            <v>56</v>
          </cell>
          <cell r="R281">
            <v>2263182</v>
          </cell>
        </row>
        <row r="282">
          <cell r="C282">
            <v>2803</v>
          </cell>
          <cell r="D282">
            <v>3177</v>
          </cell>
          <cell r="E282">
            <v>1223</v>
          </cell>
          <cell r="F282">
            <v>788</v>
          </cell>
          <cell r="G282">
            <v>144</v>
          </cell>
          <cell r="H282">
            <v>206</v>
          </cell>
          <cell r="I282">
            <v>517</v>
          </cell>
          <cell r="J282">
            <v>97</v>
          </cell>
          <cell r="K282">
            <v>8955</v>
          </cell>
          <cell r="Q282" t="str">
            <v>57</v>
          </cell>
          <cell r="R282">
            <v>1932545</v>
          </cell>
        </row>
        <row r="283">
          <cell r="C283">
            <v>2273</v>
          </cell>
          <cell r="D283">
            <v>2666</v>
          </cell>
          <cell r="E283">
            <v>1018</v>
          </cell>
          <cell r="F283">
            <v>637</v>
          </cell>
          <cell r="G283">
            <v>136</v>
          </cell>
          <cell r="H283">
            <v>213</v>
          </cell>
          <cell r="I283">
            <v>462</v>
          </cell>
          <cell r="J283">
            <v>80</v>
          </cell>
          <cell r="K283">
            <v>7485</v>
          </cell>
          <cell r="Q283" t="str">
            <v>58</v>
          </cell>
          <cell r="R283">
            <v>1594260</v>
          </cell>
        </row>
        <row r="284">
          <cell r="C284">
            <v>1871</v>
          </cell>
          <cell r="D284">
            <v>2168</v>
          </cell>
          <cell r="E284">
            <v>810</v>
          </cell>
          <cell r="F284">
            <v>543</v>
          </cell>
          <cell r="G284">
            <v>98</v>
          </cell>
          <cell r="H284">
            <v>156</v>
          </cell>
          <cell r="I284">
            <v>381</v>
          </cell>
          <cell r="J284">
            <v>76</v>
          </cell>
          <cell r="K284">
            <v>6103</v>
          </cell>
          <cell r="Q284" t="str">
            <v>59</v>
          </cell>
          <cell r="R284">
            <v>1334679</v>
          </cell>
        </row>
        <row r="285">
          <cell r="C285">
            <v>660</v>
          </cell>
          <cell r="D285">
            <v>624</v>
          </cell>
          <cell r="E285">
            <v>242</v>
          </cell>
          <cell r="F285">
            <v>145</v>
          </cell>
          <cell r="G285">
            <v>28</v>
          </cell>
          <cell r="H285">
            <v>56</v>
          </cell>
          <cell r="I285">
            <v>120</v>
          </cell>
          <cell r="J285">
            <v>19</v>
          </cell>
          <cell r="K285">
            <v>1894</v>
          </cell>
          <cell r="Q285" t="str">
            <v>60</v>
          </cell>
          <cell r="R285">
            <v>478028</v>
          </cell>
        </row>
        <row r="286">
          <cell r="C286">
            <v>387</v>
          </cell>
          <cell r="D286">
            <v>378</v>
          </cell>
          <cell r="E286">
            <v>147</v>
          </cell>
          <cell r="F286">
            <v>98</v>
          </cell>
          <cell r="G286">
            <v>19</v>
          </cell>
          <cell r="H286">
            <v>25</v>
          </cell>
          <cell r="I286">
            <v>71</v>
          </cell>
          <cell r="J286">
            <v>4</v>
          </cell>
          <cell r="K286">
            <v>1129</v>
          </cell>
          <cell r="Q286" t="str">
            <v>61</v>
          </cell>
          <cell r="R286">
            <v>285357</v>
          </cell>
        </row>
        <row r="287">
          <cell r="C287">
            <v>261</v>
          </cell>
          <cell r="D287">
            <v>260</v>
          </cell>
          <cell r="E287">
            <v>118</v>
          </cell>
          <cell r="F287">
            <v>71</v>
          </cell>
          <cell r="G287">
            <v>5</v>
          </cell>
          <cell r="H287">
            <v>15</v>
          </cell>
          <cell r="I287">
            <v>52</v>
          </cell>
          <cell r="J287">
            <v>7</v>
          </cell>
          <cell r="K287">
            <v>789</v>
          </cell>
          <cell r="Q287" t="str">
            <v>62</v>
          </cell>
          <cell r="R287">
            <v>195622</v>
          </cell>
        </row>
        <row r="288">
          <cell r="C288">
            <v>206</v>
          </cell>
          <cell r="D288">
            <v>271</v>
          </cell>
          <cell r="E288">
            <v>98</v>
          </cell>
          <cell r="F288">
            <v>49</v>
          </cell>
          <cell r="G288">
            <v>8</v>
          </cell>
          <cell r="H288">
            <v>9</v>
          </cell>
          <cell r="I288">
            <v>36</v>
          </cell>
          <cell r="J288">
            <v>6</v>
          </cell>
          <cell r="K288">
            <v>683</v>
          </cell>
          <cell r="Q288" t="str">
            <v>63</v>
          </cell>
          <cell r="R288">
            <v>156965</v>
          </cell>
        </row>
        <row r="289">
          <cell r="C289">
            <v>163</v>
          </cell>
          <cell r="D289">
            <v>225</v>
          </cell>
          <cell r="E289">
            <v>69</v>
          </cell>
          <cell r="F289">
            <v>53</v>
          </cell>
          <cell r="G289">
            <v>7</v>
          </cell>
          <cell r="H289">
            <v>7</v>
          </cell>
          <cell r="I289">
            <v>28</v>
          </cell>
          <cell r="J289">
            <v>5</v>
          </cell>
          <cell r="K289">
            <v>557</v>
          </cell>
          <cell r="Q289" t="str">
            <v>64</v>
          </cell>
          <cell r="R289">
            <v>126045</v>
          </cell>
        </row>
        <row r="290">
          <cell r="C290">
            <v>108</v>
          </cell>
          <cell r="D290">
            <v>154</v>
          </cell>
          <cell r="E290">
            <v>56</v>
          </cell>
          <cell r="F290">
            <v>27</v>
          </cell>
          <cell r="G290">
            <v>5</v>
          </cell>
          <cell r="H290">
            <v>4</v>
          </cell>
          <cell r="I290">
            <v>19</v>
          </cell>
          <cell r="J290">
            <v>1</v>
          </cell>
          <cell r="K290">
            <v>374</v>
          </cell>
          <cell r="Q290" t="str">
            <v>65</v>
          </cell>
          <cell r="R290">
            <v>84892</v>
          </cell>
        </row>
        <row r="291">
          <cell r="C291">
            <v>122</v>
          </cell>
          <cell r="D291">
            <v>146</v>
          </cell>
          <cell r="E291">
            <v>47</v>
          </cell>
          <cell r="F291">
            <v>22</v>
          </cell>
          <cell r="G291">
            <v>9</v>
          </cell>
          <cell r="H291">
            <v>5</v>
          </cell>
          <cell r="I291">
            <v>17</v>
          </cell>
          <cell r="J291">
            <v>1</v>
          </cell>
          <cell r="K291">
            <v>369</v>
          </cell>
          <cell r="Q291" t="str">
            <v>66</v>
          </cell>
          <cell r="R291">
            <v>97312</v>
          </cell>
        </row>
        <row r="292">
          <cell r="C292">
            <v>103</v>
          </cell>
          <cell r="D292">
            <v>146</v>
          </cell>
          <cell r="E292">
            <v>48</v>
          </cell>
          <cell r="F292">
            <v>28</v>
          </cell>
          <cell r="G292">
            <v>5</v>
          </cell>
          <cell r="H292">
            <v>2</v>
          </cell>
          <cell r="I292">
            <v>11</v>
          </cell>
          <cell r="J292">
            <v>2</v>
          </cell>
          <cell r="K292">
            <v>345</v>
          </cell>
          <cell r="Q292" t="str">
            <v>67</v>
          </cell>
          <cell r="R292">
            <v>83335</v>
          </cell>
        </row>
        <row r="293">
          <cell r="C293">
            <v>79</v>
          </cell>
          <cell r="D293">
            <v>124</v>
          </cell>
          <cell r="E293">
            <v>58</v>
          </cell>
          <cell r="F293">
            <v>23</v>
          </cell>
          <cell r="G293">
            <v>3</v>
          </cell>
          <cell r="H293">
            <v>3</v>
          </cell>
          <cell r="I293">
            <v>18</v>
          </cell>
          <cell r="J293">
            <v>2</v>
          </cell>
          <cell r="K293">
            <v>310</v>
          </cell>
          <cell r="Q293" t="str">
            <v>68</v>
          </cell>
          <cell r="R293">
            <v>64921</v>
          </cell>
        </row>
        <row r="294">
          <cell r="C294">
            <v>73</v>
          </cell>
          <cell r="D294">
            <v>108</v>
          </cell>
          <cell r="E294">
            <v>37</v>
          </cell>
          <cell r="F294">
            <v>17</v>
          </cell>
          <cell r="G294">
            <v>3</v>
          </cell>
          <cell r="H294">
            <v>3</v>
          </cell>
          <cell r="I294">
            <v>6</v>
          </cell>
          <cell r="J294">
            <v>1</v>
          </cell>
          <cell r="K294">
            <v>248</v>
          </cell>
          <cell r="Q294" t="str">
            <v>69</v>
          </cell>
          <cell r="R294">
            <v>60842</v>
          </cell>
        </row>
        <row r="295">
          <cell r="C295">
            <v>781</v>
          </cell>
          <cell r="D295">
            <v>901</v>
          </cell>
          <cell r="E295">
            <v>300</v>
          </cell>
          <cell r="F295">
            <v>159</v>
          </cell>
          <cell r="G295">
            <v>47</v>
          </cell>
          <cell r="H295">
            <v>26</v>
          </cell>
          <cell r="I295">
            <v>77</v>
          </cell>
          <cell r="J295">
            <v>4</v>
          </cell>
          <cell r="K295">
            <v>2295</v>
          </cell>
          <cell r="Q295" t="str">
            <v>70</v>
          </cell>
          <cell r="R295">
            <v>705291</v>
          </cell>
        </row>
        <row r="296">
          <cell r="C296">
            <v>264313</v>
          </cell>
          <cell r="D296">
            <v>318029</v>
          </cell>
          <cell r="E296">
            <v>110391</v>
          </cell>
          <cell r="F296">
            <v>62075</v>
          </cell>
          <cell r="G296">
            <v>11484</v>
          </cell>
          <cell r="H296">
            <v>16193</v>
          </cell>
          <cell r="I296">
            <v>45910</v>
          </cell>
          <cell r="J296">
            <v>10157</v>
          </cell>
          <cell r="K296">
            <v>838552</v>
          </cell>
        </row>
        <row r="297">
          <cell r="C297" t="str">
            <v>T10</v>
          </cell>
          <cell r="D297" t="str">
            <v>T20</v>
          </cell>
          <cell r="E297" t="str">
            <v>T30</v>
          </cell>
          <cell r="F297" t="str">
            <v>T61</v>
          </cell>
          <cell r="G297" t="str">
            <v>T62</v>
          </cell>
          <cell r="H297" t="str">
            <v>T63</v>
          </cell>
          <cell r="I297" t="str">
            <v>T64</v>
          </cell>
          <cell r="J297" t="str">
            <v>T66</v>
          </cell>
          <cell r="K297" t="str">
            <v>T67</v>
          </cell>
          <cell r="L297" t="str">
            <v>T69</v>
          </cell>
          <cell r="M297" t="str">
            <v>T90</v>
          </cell>
          <cell r="N297" t="str">
            <v>T</v>
          </cell>
          <cell r="R297" t="str">
            <v>T10</v>
          </cell>
        </row>
        <row r="298">
          <cell r="C298">
            <v>0</v>
          </cell>
          <cell r="D298">
            <v>0</v>
          </cell>
          <cell r="E298">
            <v>0</v>
          </cell>
          <cell r="F298">
            <v>0</v>
          </cell>
          <cell r="G298">
            <v>0</v>
          </cell>
          <cell r="H298">
            <v>0</v>
          </cell>
          <cell r="I298">
            <v>0</v>
          </cell>
          <cell r="J298">
            <v>0</v>
          </cell>
          <cell r="K298">
            <v>0</v>
          </cell>
          <cell r="L298">
            <v>0</v>
          </cell>
          <cell r="M298">
            <v>0</v>
          </cell>
          <cell r="N298">
            <v>0</v>
          </cell>
          <cell r="Q298">
            <v>15</v>
          </cell>
          <cell r="R298">
            <v>0</v>
          </cell>
        </row>
        <row r="299">
          <cell r="C299">
            <v>0</v>
          </cell>
          <cell r="D299">
            <v>0</v>
          </cell>
          <cell r="E299">
            <v>0</v>
          </cell>
          <cell r="F299">
            <v>0</v>
          </cell>
          <cell r="G299">
            <v>0</v>
          </cell>
          <cell r="H299">
            <v>0</v>
          </cell>
          <cell r="I299">
            <v>0</v>
          </cell>
          <cell r="J299">
            <v>0</v>
          </cell>
          <cell r="K299">
            <v>0</v>
          </cell>
          <cell r="L299">
            <v>0</v>
          </cell>
          <cell r="M299">
            <v>0</v>
          </cell>
          <cell r="N299">
            <v>0</v>
          </cell>
          <cell r="Q299" t="str">
            <v>16</v>
          </cell>
          <cell r="R299">
            <v>0</v>
          </cell>
        </row>
        <row r="300">
          <cell r="C300">
            <v>0</v>
          </cell>
          <cell r="D300">
            <v>0</v>
          </cell>
          <cell r="E300">
            <v>2</v>
          </cell>
          <cell r="F300">
            <v>0</v>
          </cell>
          <cell r="G300">
            <v>0</v>
          </cell>
          <cell r="H300">
            <v>0</v>
          </cell>
          <cell r="I300">
            <v>0</v>
          </cell>
          <cell r="J300">
            <v>0</v>
          </cell>
          <cell r="K300">
            <v>0</v>
          </cell>
          <cell r="L300">
            <v>0</v>
          </cell>
          <cell r="M300">
            <v>1</v>
          </cell>
          <cell r="N300">
            <v>3</v>
          </cell>
          <cell r="Q300" t="str">
            <v>17</v>
          </cell>
          <cell r="R300">
            <v>0</v>
          </cell>
        </row>
        <row r="301">
          <cell r="C301">
            <v>0</v>
          </cell>
          <cell r="D301">
            <v>1</v>
          </cell>
          <cell r="E301">
            <v>21</v>
          </cell>
          <cell r="F301">
            <v>0</v>
          </cell>
          <cell r="G301">
            <v>0</v>
          </cell>
          <cell r="H301">
            <v>0</v>
          </cell>
          <cell r="I301">
            <v>0</v>
          </cell>
          <cell r="J301">
            <v>0</v>
          </cell>
          <cell r="K301">
            <v>0</v>
          </cell>
          <cell r="L301">
            <v>3</v>
          </cell>
          <cell r="M301">
            <v>0</v>
          </cell>
          <cell r="N301">
            <v>25</v>
          </cell>
          <cell r="Q301" t="str">
            <v>18</v>
          </cell>
          <cell r="R301">
            <v>0</v>
          </cell>
        </row>
        <row r="302">
          <cell r="C302">
            <v>0</v>
          </cell>
          <cell r="D302">
            <v>8</v>
          </cell>
          <cell r="E302">
            <v>143</v>
          </cell>
          <cell r="F302">
            <v>11</v>
          </cell>
          <cell r="G302">
            <v>6</v>
          </cell>
          <cell r="H302">
            <v>2</v>
          </cell>
          <cell r="I302">
            <v>0</v>
          </cell>
          <cell r="J302">
            <v>2</v>
          </cell>
          <cell r="K302">
            <v>0</v>
          </cell>
          <cell r="L302">
            <v>39</v>
          </cell>
          <cell r="M302">
            <v>0</v>
          </cell>
          <cell r="N302">
            <v>211</v>
          </cell>
          <cell r="Q302" t="str">
            <v>19</v>
          </cell>
          <cell r="R302">
            <v>0</v>
          </cell>
        </row>
        <row r="303">
          <cell r="C303">
            <v>1</v>
          </cell>
          <cell r="D303">
            <v>18</v>
          </cell>
          <cell r="E303">
            <v>416</v>
          </cell>
          <cell r="F303">
            <v>25</v>
          </cell>
          <cell r="G303">
            <v>14</v>
          </cell>
          <cell r="H303">
            <v>4</v>
          </cell>
          <cell r="I303">
            <v>0</v>
          </cell>
          <cell r="J303">
            <v>6</v>
          </cell>
          <cell r="K303">
            <v>0</v>
          </cell>
          <cell r="L303">
            <v>169</v>
          </cell>
          <cell r="M303">
            <v>4</v>
          </cell>
          <cell r="N303">
            <v>657</v>
          </cell>
          <cell r="Q303" t="str">
            <v>20</v>
          </cell>
          <cell r="R303">
            <v>247</v>
          </cell>
        </row>
        <row r="304">
          <cell r="C304">
            <v>2</v>
          </cell>
          <cell r="D304">
            <v>77</v>
          </cell>
          <cell r="E304">
            <v>816</v>
          </cell>
          <cell r="F304">
            <v>70</v>
          </cell>
          <cell r="G304">
            <v>34</v>
          </cell>
          <cell r="H304">
            <v>15</v>
          </cell>
          <cell r="I304">
            <v>0</v>
          </cell>
          <cell r="J304">
            <v>12</v>
          </cell>
          <cell r="K304">
            <v>0</v>
          </cell>
          <cell r="L304">
            <v>309</v>
          </cell>
          <cell r="M304">
            <v>25</v>
          </cell>
          <cell r="N304">
            <v>1360</v>
          </cell>
          <cell r="Q304" t="str">
            <v>21</v>
          </cell>
          <cell r="R304">
            <v>514</v>
          </cell>
        </row>
        <row r="305">
          <cell r="C305">
            <v>16</v>
          </cell>
          <cell r="D305">
            <v>164</v>
          </cell>
          <cell r="E305">
            <v>1581</v>
          </cell>
          <cell r="F305">
            <v>91</v>
          </cell>
          <cell r="G305">
            <v>73</v>
          </cell>
          <cell r="H305">
            <v>16</v>
          </cell>
          <cell r="I305">
            <v>1</v>
          </cell>
          <cell r="J305">
            <v>27</v>
          </cell>
          <cell r="K305">
            <v>0</v>
          </cell>
          <cell r="L305">
            <v>484</v>
          </cell>
          <cell r="M305">
            <v>24</v>
          </cell>
          <cell r="N305">
            <v>2477</v>
          </cell>
          <cell r="Q305" t="str">
            <v>22</v>
          </cell>
          <cell r="R305">
            <v>4335</v>
          </cell>
        </row>
        <row r="306">
          <cell r="C306">
            <v>14</v>
          </cell>
          <cell r="D306">
            <v>309</v>
          </cell>
          <cell r="E306">
            <v>2219</v>
          </cell>
          <cell r="F306">
            <v>119</v>
          </cell>
          <cell r="G306">
            <v>105</v>
          </cell>
          <cell r="H306">
            <v>34</v>
          </cell>
          <cell r="I306">
            <v>0</v>
          </cell>
          <cell r="J306">
            <v>30</v>
          </cell>
          <cell r="K306">
            <v>0</v>
          </cell>
          <cell r="L306">
            <v>684</v>
          </cell>
          <cell r="M306">
            <v>31</v>
          </cell>
          <cell r="N306">
            <v>3545</v>
          </cell>
          <cell r="Q306" t="str">
            <v>23</v>
          </cell>
          <cell r="R306">
            <v>3947</v>
          </cell>
        </row>
        <row r="307">
          <cell r="C307">
            <v>42</v>
          </cell>
          <cell r="D307">
            <v>526</v>
          </cell>
          <cell r="E307">
            <v>3208</v>
          </cell>
          <cell r="F307">
            <v>164</v>
          </cell>
          <cell r="G307">
            <v>155</v>
          </cell>
          <cell r="H307">
            <v>67</v>
          </cell>
          <cell r="I307">
            <v>0</v>
          </cell>
          <cell r="J307">
            <v>52</v>
          </cell>
          <cell r="K307">
            <v>0</v>
          </cell>
          <cell r="L307">
            <v>1032</v>
          </cell>
          <cell r="M307">
            <v>59</v>
          </cell>
          <cell r="N307">
            <v>5305</v>
          </cell>
          <cell r="Q307" t="str">
            <v>24</v>
          </cell>
          <cell r="R307">
            <v>12325</v>
          </cell>
        </row>
        <row r="308">
          <cell r="C308">
            <v>58</v>
          </cell>
          <cell r="D308">
            <v>782</v>
          </cell>
          <cell r="E308">
            <v>4613</v>
          </cell>
          <cell r="F308">
            <v>238</v>
          </cell>
          <cell r="G308">
            <v>203</v>
          </cell>
          <cell r="H308">
            <v>101</v>
          </cell>
          <cell r="I308">
            <v>0</v>
          </cell>
          <cell r="J308">
            <v>90</v>
          </cell>
          <cell r="K308">
            <v>0</v>
          </cell>
          <cell r="L308">
            <v>1186</v>
          </cell>
          <cell r="M308">
            <v>93</v>
          </cell>
          <cell r="N308">
            <v>7364</v>
          </cell>
          <cell r="Q308" t="str">
            <v>25</v>
          </cell>
          <cell r="R308">
            <v>17738</v>
          </cell>
        </row>
        <row r="309">
          <cell r="C309">
            <v>110</v>
          </cell>
          <cell r="D309">
            <v>1098</v>
          </cell>
          <cell r="E309">
            <v>6135</v>
          </cell>
          <cell r="F309">
            <v>313</v>
          </cell>
          <cell r="G309">
            <v>297</v>
          </cell>
          <cell r="H309">
            <v>152</v>
          </cell>
          <cell r="I309">
            <v>2</v>
          </cell>
          <cell r="J309">
            <v>118</v>
          </cell>
          <cell r="K309">
            <v>0</v>
          </cell>
          <cell r="L309">
            <v>1509</v>
          </cell>
          <cell r="M309">
            <v>119</v>
          </cell>
          <cell r="N309">
            <v>9853</v>
          </cell>
          <cell r="Q309" t="str">
            <v>26</v>
          </cell>
          <cell r="R309">
            <v>34968</v>
          </cell>
        </row>
        <row r="310">
          <cell r="C310">
            <v>115</v>
          </cell>
          <cell r="D310">
            <v>1571</v>
          </cell>
          <cell r="E310">
            <v>8499</v>
          </cell>
          <cell r="F310">
            <v>453</v>
          </cell>
          <cell r="G310">
            <v>421</v>
          </cell>
          <cell r="H310">
            <v>179</v>
          </cell>
          <cell r="I310">
            <v>2</v>
          </cell>
          <cell r="J310">
            <v>156</v>
          </cell>
          <cell r="K310">
            <v>0</v>
          </cell>
          <cell r="L310">
            <v>1900</v>
          </cell>
          <cell r="M310">
            <v>137</v>
          </cell>
          <cell r="N310">
            <v>13433</v>
          </cell>
          <cell r="Q310" t="str">
            <v>27</v>
          </cell>
          <cell r="R310">
            <v>37868</v>
          </cell>
        </row>
        <row r="311">
          <cell r="C311">
            <v>178</v>
          </cell>
          <cell r="D311">
            <v>1998</v>
          </cell>
          <cell r="E311">
            <v>10846</v>
          </cell>
          <cell r="F311">
            <v>513</v>
          </cell>
          <cell r="G311">
            <v>539</v>
          </cell>
          <cell r="H311">
            <v>255</v>
          </cell>
          <cell r="I311">
            <v>1</v>
          </cell>
          <cell r="J311">
            <v>222</v>
          </cell>
          <cell r="K311">
            <v>5</v>
          </cell>
          <cell r="L311">
            <v>2311</v>
          </cell>
          <cell r="M311">
            <v>195</v>
          </cell>
          <cell r="N311">
            <v>17063</v>
          </cell>
          <cell r="Q311" t="str">
            <v>28</v>
          </cell>
          <cell r="R311">
            <v>60863</v>
          </cell>
        </row>
        <row r="312">
          <cell r="C312">
            <v>292</v>
          </cell>
          <cell r="D312">
            <v>2287</v>
          </cell>
          <cell r="E312">
            <v>12865</v>
          </cell>
          <cell r="F312">
            <v>595</v>
          </cell>
          <cell r="G312">
            <v>683</v>
          </cell>
          <cell r="H312">
            <v>267</v>
          </cell>
          <cell r="I312">
            <v>1</v>
          </cell>
          <cell r="J312">
            <v>288</v>
          </cell>
          <cell r="K312">
            <v>3</v>
          </cell>
          <cell r="L312">
            <v>2579</v>
          </cell>
          <cell r="M312">
            <v>229</v>
          </cell>
          <cell r="N312">
            <v>20089</v>
          </cell>
          <cell r="Q312" t="str">
            <v>29</v>
          </cell>
          <cell r="R312">
            <v>103323</v>
          </cell>
        </row>
        <row r="313">
          <cell r="C313">
            <v>290</v>
          </cell>
          <cell r="D313">
            <v>2632</v>
          </cell>
          <cell r="E313">
            <v>14464</v>
          </cell>
          <cell r="F313">
            <v>614</v>
          </cell>
          <cell r="G313">
            <v>712</v>
          </cell>
          <cell r="H313">
            <v>330</v>
          </cell>
          <cell r="I313">
            <v>5</v>
          </cell>
          <cell r="J313">
            <v>351</v>
          </cell>
          <cell r="K313">
            <v>7</v>
          </cell>
          <cell r="L313">
            <v>2818</v>
          </cell>
          <cell r="M313">
            <v>262</v>
          </cell>
          <cell r="N313">
            <v>22485</v>
          </cell>
          <cell r="Q313" t="str">
            <v>30</v>
          </cell>
          <cell r="R313">
            <v>106048</v>
          </cell>
        </row>
        <row r="314">
          <cell r="C314">
            <v>310</v>
          </cell>
          <cell r="D314">
            <v>2785</v>
          </cell>
          <cell r="E314">
            <v>15335</v>
          </cell>
          <cell r="F314">
            <v>660</v>
          </cell>
          <cell r="G314">
            <v>675</v>
          </cell>
          <cell r="H314">
            <v>322</v>
          </cell>
          <cell r="I314">
            <v>4</v>
          </cell>
          <cell r="J314">
            <v>330</v>
          </cell>
          <cell r="K314">
            <v>20</v>
          </cell>
          <cell r="L314">
            <v>2712</v>
          </cell>
          <cell r="M314">
            <v>259</v>
          </cell>
          <cell r="N314">
            <v>23412</v>
          </cell>
          <cell r="Q314" t="str">
            <v>31</v>
          </cell>
          <cell r="R314">
            <v>116991</v>
          </cell>
        </row>
        <row r="315">
          <cell r="C315">
            <v>297</v>
          </cell>
          <cell r="D315">
            <v>3010</v>
          </cell>
          <cell r="E315">
            <v>16147</v>
          </cell>
          <cell r="F315">
            <v>697</v>
          </cell>
          <cell r="G315">
            <v>769</v>
          </cell>
          <cell r="H315">
            <v>289</v>
          </cell>
          <cell r="I315">
            <v>3</v>
          </cell>
          <cell r="J315">
            <v>394</v>
          </cell>
          <cell r="K315">
            <v>19</v>
          </cell>
          <cell r="L315">
            <v>2784</v>
          </cell>
          <cell r="M315">
            <v>253</v>
          </cell>
          <cell r="N315">
            <v>24662</v>
          </cell>
          <cell r="Q315" t="str">
            <v>32</v>
          </cell>
          <cell r="R315">
            <v>115680</v>
          </cell>
        </row>
        <row r="316">
          <cell r="C316">
            <v>342</v>
          </cell>
          <cell r="D316">
            <v>3142</v>
          </cell>
          <cell r="E316">
            <v>17416</v>
          </cell>
          <cell r="F316">
            <v>717</v>
          </cell>
          <cell r="G316">
            <v>821</v>
          </cell>
          <cell r="H316">
            <v>306</v>
          </cell>
          <cell r="I316">
            <v>2</v>
          </cell>
          <cell r="J316">
            <v>412</v>
          </cell>
          <cell r="K316">
            <v>32</v>
          </cell>
          <cell r="L316">
            <v>2811</v>
          </cell>
          <cell r="M316">
            <v>220</v>
          </cell>
          <cell r="N316">
            <v>26221</v>
          </cell>
          <cell r="Q316" t="str">
            <v>33</v>
          </cell>
          <cell r="R316">
            <v>137325</v>
          </cell>
        </row>
        <row r="317">
          <cell r="C317">
            <v>352</v>
          </cell>
          <cell r="D317">
            <v>3336</v>
          </cell>
          <cell r="E317">
            <v>18964</v>
          </cell>
          <cell r="F317">
            <v>670</v>
          </cell>
          <cell r="G317">
            <v>838</v>
          </cell>
          <cell r="H317">
            <v>287</v>
          </cell>
          <cell r="I317">
            <v>4</v>
          </cell>
          <cell r="J317">
            <v>475</v>
          </cell>
          <cell r="K317">
            <v>36</v>
          </cell>
          <cell r="L317">
            <v>2924</v>
          </cell>
          <cell r="M317">
            <v>191</v>
          </cell>
          <cell r="N317">
            <v>28077</v>
          </cell>
          <cell r="Q317" t="str">
            <v>34</v>
          </cell>
          <cell r="R317">
            <v>145556</v>
          </cell>
        </row>
        <row r="318">
          <cell r="C318">
            <v>359</v>
          </cell>
          <cell r="D318">
            <v>3755</v>
          </cell>
          <cell r="E318">
            <v>20814</v>
          </cell>
          <cell r="F318">
            <v>795</v>
          </cell>
          <cell r="G318">
            <v>940</v>
          </cell>
          <cell r="H318">
            <v>292</v>
          </cell>
          <cell r="I318">
            <v>1</v>
          </cell>
          <cell r="J318">
            <v>501</v>
          </cell>
          <cell r="K318">
            <v>43</v>
          </cell>
          <cell r="L318">
            <v>3095</v>
          </cell>
          <cell r="M318">
            <v>213</v>
          </cell>
          <cell r="N318">
            <v>30808</v>
          </cell>
          <cell r="Q318" t="str">
            <v>35</v>
          </cell>
          <cell r="R318">
            <v>152857</v>
          </cell>
        </row>
        <row r="319">
          <cell r="C319">
            <v>348</v>
          </cell>
          <cell r="D319">
            <v>4123</v>
          </cell>
          <cell r="E319">
            <v>22916</v>
          </cell>
          <cell r="F319">
            <v>808</v>
          </cell>
          <cell r="G319">
            <v>1073</v>
          </cell>
          <cell r="H319">
            <v>325</v>
          </cell>
          <cell r="I319">
            <v>5</v>
          </cell>
          <cell r="J319">
            <v>554</v>
          </cell>
          <cell r="K319">
            <v>55</v>
          </cell>
          <cell r="L319">
            <v>3226</v>
          </cell>
          <cell r="M319">
            <v>210</v>
          </cell>
          <cell r="N319">
            <v>33643</v>
          </cell>
          <cell r="Q319" t="str">
            <v>36</v>
          </cell>
          <cell r="R319">
            <v>152214</v>
          </cell>
        </row>
        <row r="320">
          <cell r="C320">
            <v>393</v>
          </cell>
          <cell r="D320">
            <v>4588</v>
          </cell>
          <cell r="E320">
            <v>24633</v>
          </cell>
          <cell r="F320">
            <v>821</v>
          </cell>
          <cell r="G320">
            <v>1076</v>
          </cell>
          <cell r="H320">
            <v>337</v>
          </cell>
          <cell r="I320">
            <v>5</v>
          </cell>
          <cell r="J320">
            <v>588</v>
          </cell>
          <cell r="K320">
            <v>77</v>
          </cell>
          <cell r="L320">
            <v>3470</v>
          </cell>
          <cell r="M320">
            <v>204</v>
          </cell>
          <cell r="N320">
            <v>36192</v>
          </cell>
          <cell r="Q320" t="str">
            <v>37</v>
          </cell>
          <cell r="R320">
            <v>176699</v>
          </cell>
        </row>
        <row r="321">
          <cell r="C321">
            <v>375</v>
          </cell>
          <cell r="D321">
            <v>4846</v>
          </cell>
          <cell r="E321">
            <v>25064</v>
          </cell>
          <cell r="F321">
            <v>858</v>
          </cell>
          <cell r="G321">
            <v>1087</v>
          </cell>
          <cell r="H321">
            <v>328</v>
          </cell>
          <cell r="I321">
            <v>1</v>
          </cell>
          <cell r="J321">
            <v>589</v>
          </cell>
          <cell r="K321">
            <v>84</v>
          </cell>
          <cell r="L321">
            <v>3454</v>
          </cell>
          <cell r="M321">
            <v>212</v>
          </cell>
          <cell r="N321">
            <v>36898</v>
          </cell>
          <cell r="Q321" t="str">
            <v>38</v>
          </cell>
          <cell r="R321">
            <v>173021</v>
          </cell>
        </row>
        <row r="322">
          <cell r="C322">
            <v>315</v>
          </cell>
          <cell r="D322">
            <v>4934</v>
          </cell>
          <cell r="E322">
            <v>24915</v>
          </cell>
          <cell r="F322">
            <v>880</v>
          </cell>
          <cell r="G322">
            <v>1069</v>
          </cell>
          <cell r="H322">
            <v>331</v>
          </cell>
          <cell r="I322">
            <v>3</v>
          </cell>
          <cell r="J322">
            <v>657</v>
          </cell>
          <cell r="K322">
            <v>102</v>
          </cell>
          <cell r="L322">
            <v>3544</v>
          </cell>
          <cell r="M322">
            <v>196</v>
          </cell>
          <cell r="N322">
            <v>36946</v>
          </cell>
          <cell r="Q322" t="str">
            <v>39</v>
          </cell>
          <cell r="R322">
            <v>149011</v>
          </cell>
        </row>
        <row r="323">
          <cell r="C323">
            <v>333</v>
          </cell>
          <cell r="D323">
            <v>5263</v>
          </cell>
          <cell r="E323">
            <v>26517</v>
          </cell>
          <cell r="F323">
            <v>930</v>
          </cell>
          <cell r="G323">
            <v>1096</v>
          </cell>
          <cell r="H323">
            <v>374</v>
          </cell>
          <cell r="I323">
            <v>3</v>
          </cell>
          <cell r="J323">
            <v>694</v>
          </cell>
          <cell r="K323">
            <v>135</v>
          </cell>
          <cell r="L323">
            <v>3582</v>
          </cell>
          <cell r="M323">
            <v>218</v>
          </cell>
          <cell r="N323">
            <v>39145</v>
          </cell>
          <cell r="Q323" t="str">
            <v>40</v>
          </cell>
          <cell r="R323">
            <v>161625</v>
          </cell>
        </row>
        <row r="324">
          <cell r="C324">
            <v>299</v>
          </cell>
          <cell r="D324">
            <v>5349</v>
          </cell>
          <cell r="E324">
            <v>26498</v>
          </cell>
          <cell r="F324">
            <v>975</v>
          </cell>
          <cell r="G324">
            <v>1064</v>
          </cell>
          <cell r="H324">
            <v>325</v>
          </cell>
          <cell r="I324">
            <v>3</v>
          </cell>
          <cell r="J324">
            <v>707</v>
          </cell>
          <cell r="K324">
            <v>142</v>
          </cell>
          <cell r="L324">
            <v>3550</v>
          </cell>
          <cell r="M324">
            <v>226</v>
          </cell>
          <cell r="N324">
            <v>39138</v>
          </cell>
          <cell r="Q324" t="str">
            <v>41</v>
          </cell>
          <cell r="R324">
            <v>148699</v>
          </cell>
        </row>
        <row r="325">
          <cell r="C325">
            <v>319</v>
          </cell>
          <cell r="D325">
            <v>5738</v>
          </cell>
          <cell r="E325">
            <v>26876</v>
          </cell>
          <cell r="F325">
            <v>1043</v>
          </cell>
          <cell r="G325">
            <v>1145</v>
          </cell>
          <cell r="H325">
            <v>375</v>
          </cell>
          <cell r="I325">
            <v>1</v>
          </cell>
          <cell r="J325">
            <v>755</v>
          </cell>
          <cell r="K325">
            <v>170</v>
          </cell>
          <cell r="L325">
            <v>3729</v>
          </cell>
          <cell r="M325">
            <v>184</v>
          </cell>
          <cell r="N325">
            <v>40335</v>
          </cell>
          <cell r="Q325" t="str">
            <v>42</v>
          </cell>
          <cell r="R325">
            <v>162464</v>
          </cell>
        </row>
        <row r="326">
          <cell r="C326">
            <v>248</v>
          </cell>
          <cell r="D326">
            <v>5732</v>
          </cell>
          <cell r="E326">
            <v>26496</v>
          </cell>
          <cell r="F326">
            <v>1086</v>
          </cell>
          <cell r="G326">
            <v>1056</v>
          </cell>
          <cell r="H326">
            <v>344</v>
          </cell>
          <cell r="I326">
            <v>1</v>
          </cell>
          <cell r="J326">
            <v>758</v>
          </cell>
          <cell r="K326">
            <v>192</v>
          </cell>
          <cell r="L326">
            <v>3819</v>
          </cell>
          <cell r="M326">
            <v>177</v>
          </cell>
          <cell r="N326">
            <v>39909</v>
          </cell>
          <cell r="Q326" t="str">
            <v>43</v>
          </cell>
          <cell r="R326">
            <v>129224</v>
          </cell>
        </row>
        <row r="327">
          <cell r="C327">
            <v>248</v>
          </cell>
          <cell r="D327">
            <v>5750</v>
          </cell>
          <cell r="E327">
            <v>26616</v>
          </cell>
          <cell r="F327">
            <v>1011</v>
          </cell>
          <cell r="G327">
            <v>1060</v>
          </cell>
          <cell r="H327">
            <v>356</v>
          </cell>
          <cell r="I327">
            <v>2</v>
          </cell>
          <cell r="J327">
            <v>758</v>
          </cell>
          <cell r="K327">
            <v>209</v>
          </cell>
          <cell r="L327">
            <v>3706</v>
          </cell>
          <cell r="M327">
            <v>182</v>
          </cell>
          <cell r="N327">
            <v>39898</v>
          </cell>
          <cell r="Q327" t="str">
            <v>44</v>
          </cell>
          <cell r="R327">
            <v>132379</v>
          </cell>
        </row>
        <row r="328">
          <cell r="C328">
            <v>223</v>
          </cell>
          <cell r="D328">
            <v>5804</v>
          </cell>
          <cell r="E328">
            <v>25861</v>
          </cell>
          <cell r="F328">
            <v>1067</v>
          </cell>
          <cell r="G328">
            <v>1064</v>
          </cell>
          <cell r="H328">
            <v>359</v>
          </cell>
          <cell r="I328">
            <v>2</v>
          </cell>
          <cell r="J328">
            <v>765</v>
          </cell>
          <cell r="K328">
            <v>193</v>
          </cell>
          <cell r="L328">
            <v>3546</v>
          </cell>
          <cell r="M328">
            <v>172</v>
          </cell>
          <cell r="N328">
            <v>39056</v>
          </cell>
          <cell r="Q328" t="str">
            <v>45</v>
          </cell>
          <cell r="R328">
            <v>121687</v>
          </cell>
        </row>
        <row r="329">
          <cell r="C329">
            <v>208</v>
          </cell>
          <cell r="D329">
            <v>5565</v>
          </cell>
          <cell r="E329">
            <v>25566</v>
          </cell>
          <cell r="F329">
            <v>1005</v>
          </cell>
          <cell r="G329">
            <v>1003</v>
          </cell>
          <cell r="H329">
            <v>331</v>
          </cell>
          <cell r="I329">
            <v>2</v>
          </cell>
          <cell r="J329">
            <v>785</v>
          </cell>
          <cell r="K329">
            <v>222</v>
          </cell>
          <cell r="L329">
            <v>3513</v>
          </cell>
          <cell r="M329">
            <v>181</v>
          </cell>
          <cell r="N329">
            <v>38381</v>
          </cell>
          <cell r="Q329" t="str">
            <v>46</v>
          </cell>
          <cell r="R329">
            <v>115961</v>
          </cell>
        </row>
        <row r="330">
          <cell r="C330">
            <v>226</v>
          </cell>
          <cell r="D330">
            <v>5592</v>
          </cell>
          <cell r="E330">
            <v>25289</v>
          </cell>
          <cell r="F330">
            <v>1010</v>
          </cell>
          <cell r="G330">
            <v>1031</v>
          </cell>
          <cell r="H330">
            <v>272</v>
          </cell>
          <cell r="I330">
            <v>1</v>
          </cell>
          <cell r="J330">
            <v>783</v>
          </cell>
          <cell r="K330">
            <v>205</v>
          </cell>
          <cell r="L330">
            <v>3550</v>
          </cell>
          <cell r="M330">
            <v>197</v>
          </cell>
          <cell r="N330">
            <v>38156</v>
          </cell>
          <cell r="Q330" t="str">
            <v>47</v>
          </cell>
          <cell r="R330">
            <v>128685</v>
          </cell>
        </row>
        <row r="331">
          <cell r="C331">
            <v>209</v>
          </cell>
          <cell r="D331">
            <v>5264</v>
          </cell>
          <cell r="E331">
            <v>25067</v>
          </cell>
          <cell r="F331">
            <v>1048</v>
          </cell>
          <cell r="G331">
            <v>927</v>
          </cell>
          <cell r="H331">
            <v>283</v>
          </cell>
          <cell r="I331">
            <v>5</v>
          </cell>
          <cell r="J331">
            <v>768</v>
          </cell>
          <cell r="K331">
            <v>189</v>
          </cell>
          <cell r="L331">
            <v>3407</v>
          </cell>
          <cell r="M331">
            <v>165</v>
          </cell>
          <cell r="N331">
            <v>37332</v>
          </cell>
          <cell r="Q331" t="str">
            <v>48</v>
          </cell>
          <cell r="R331">
            <v>121600</v>
          </cell>
        </row>
        <row r="332">
          <cell r="C332">
            <v>164</v>
          </cell>
          <cell r="D332">
            <v>5248</v>
          </cell>
          <cell r="E332">
            <v>24833</v>
          </cell>
          <cell r="F332">
            <v>1020</v>
          </cell>
          <cell r="G332">
            <v>920</v>
          </cell>
          <cell r="H332">
            <v>314</v>
          </cell>
          <cell r="I332">
            <v>1</v>
          </cell>
          <cell r="J332">
            <v>789</v>
          </cell>
          <cell r="K332">
            <v>223</v>
          </cell>
          <cell r="L332">
            <v>3454</v>
          </cell>
          <cell r="M332">
            <v>194</v>
          </cell>
          <cell r="N332">
            <v>37160</v>
          </cell>
          <cell r="Q332" t="str">
            <v>49</v>
          </cell>
          <cell r="R332">
            <v>97286</v>
          </cell>
        </row>
        <row r="333">
          <cell r="C333">
            <v>160</v>
          </cell>
          <cell r="D333">
            <v>4863</v>
          </cell>
          <cell r="E333">
            <v>24386</v>
          </cell>
          <cell r="F333">
            <v>993</v>
          </cell>
          <cell r="G333">
            <v>925</v>
          </cell>
          <cell r="H333">
            <v>266</v>
          </cell>
          <cell r="I333">
            <v>5</v>
          </cell>
          <cell r="J333">
            <v>778</v>
          </cell>
          <cell r="K333">
            <v>219</v>
          </cell>
          <cell r="L333">
            <v>3274</v>
          </cell>
          <cell r="M333">
            <v>184</v>
          </cell>
          <cell r="N333">
            <v>36053</v>
          </cell>
          <cell r="Q333" t="str">
            <v>50</v>
          </cell>
          <cell r="R333">
            <v>96863</v>
          </cell>
        </row>
        <row r="334">
          <cell r="C334">
            <v>169</v>
          </cell>
          <cell r="D334">
            <v>4844</v>
          </cell>
          <cell r="E334">
            <v>24876</v>
          </cell>
          <cell r="F334">
            <v>1027</v>
          </cell>
          <cell r="G334">
            <v>868</v>
          </cell>
          <cell r="H334">
            <v>236</v>
          </cell>
          <cell r="I334">
            <v>1</v>
          </cell>
          <cell r="J334">
            <v>794</v>
          </cell>
          <cell r="K334">
            <v>216</v>
          </cell>
          <cell r="L334">
            <v>3213</v>
          </cell>
          <cell r="M334">
            <v>177</v>
          </cell>
          <cell r="N334">
            <v>36421</v>
          </cell>
          <cell r="Q334" t="str">
            <v>51</v>
          </cell>
          <cell r="R334">
            <v>104291</v>
          </cell>
        </row>
        <row r="335">
          <cell r="C335">
            <v>155</v>
          </cell>
          <cell r="D335">
            <v>4523</v>
          </cell>
          <cell r="E335">
            <v>23919</v>
          </cell>
          <cell r="F335">
            <v>916</v>
          </cell>
          <cell r="G335">
            <v>841</v>
          </cell>
          <cell r="H335">
            <v>250</v>
          </cell>
          <cell r="I335">
            <v>0</v>
          </cell>
          <cell r="J335">
            <v>739</v>
          </cell>
          <cell r="K335">
            <v>222</v>
          </cell>
          <cell r="L335">
            <v>3089</v>
          </cell>
          <cell r="M335">
            <v>224</v>
          </cell>
          <cell r="N335">
            <v>34878</v>
          </cell>
          <cell r="Q335" t="str">
            <v>52</v>
          </cell>
          <cell r="R335">
            <v>97582</v>
          </cell>
        </row>
        <row r="336">
          <cell r="C336">
            <v>148</v>
          </cell>
          <cell r="D336">
            <v>4258</v>
          </cell>
          <cell r="E336">
            <v>23135</v>
          </cell>
          <cell r="F336">
            <v>914</v>
          </cell>
          <cell r="G336">
            <v>817</v>
          </cell>
          <cell r="H336">
            <v>227</v>
          </cell>
          <cell r="I336">
            <v>2</v>
          </cell>
          <cell r="J336">
            <v>696</v>
          </cell>
          <cell r="K336">
            <v>243</v>
          </cell>
          <cell r="L336">
            <v>2977</v>
          </cell>
          <cell r="M336">
            <v>180</v>
          </cell>
          <cell r="N336">
            <v>33597</v>
          </cell>
          <cell r="Q336" t="str">
            <v>53</v>
          </cell>
          <cell r="R336">
            <v>94877</v>
          </cell>
        </row>
        <row r="337">
          <cell r="C337">
            <v>124</v>
          </cell>
          <cell r="D337">
            <v>4138</v>
          </cell>
          <cell r="E337">
            <v>22361</v>
          </cell>
          <cell r="F337">
            <v>815</v>
          </cell>
          <cell r="G337">
            <v>790</v>
          </cell>
          <cell r="H337">
            <v>226</v>
          </cell>
          <cell r="I337">
            <v>0</v>
          </cell>
          <cell r="J337">
            <v>705</v>
          </cell>
          <cell r="K337">
            <v>230</v>
          </cell>
          <cell r="L337">
            <v>2876</v>
          </cell>
          <cell r="M337">
            <v>206</v>
          </cell>
          <cell r="N337">
            <v>32471</v>
          </cell>
          <cell r="Q337" t="str">
            <v>54</v>
          </cell>
          <cell r="R337">
            <v>81022</v>
          </cell>
        </row>
        <row r="338">
          <cell r="C338">
            <v>107</v>
          </cell>
          <cell r="D338">
            <v>3407</v>
          </cell>
          <cell r="E338">
            <v>20758</v>
          </cell>
          <cell r="F338">
            <v>785</v>
          </cell>
          <cell r="G338">
            <v>681</v>
          </cell>
          <cell r="H338">
            <v>191</v>
          </cell>
          <cell r="I338">
            <v>4</v>
          </cell>
          <cell r="J338">
            <v>593</v>
          </cell>
          <cell r="K338">
            <v>195</v>
          </cell>
          <cell r="L338">
            <v>2352</v>
          </cell>
          <cell r="M338">
            <v>209</v>
          </cell>
          <cell r="N338">
            <v>29282</v>
          </cell>
          <cell r="Q338" t="str">
            <v>55</v>
          </cell>
          <cell r="R338">
            <v>71215</v>
          </cell>
        </row>
        <row r="339">
          <cell r="C339">
            <v>73</v>
          </cell>
          <cell r="D339">
            <v>2167</v>
          </cell>
          <cell r="E339">
            <v>14677</v>
          </cell>
          <cell r="F339">
            <v>556</v>
          </cell>
          <cell r="G339">
            <v>449</v>
          </cell>
          <cell r="H339">
            <v>116</v>
          </cell>
          <cell r="I339">
            <v>1</v>
          </cell>
          <cell r="J339">
            <v>431</v>
          </cell>
          <cell r="K339">
            <v>150</v>
          </cell>
          <cell r="L339">
            <v>1501</v>
          </cell>
          <cell r="M339">
            <v>120</v>
          </cell>
          <cell r="N339">
            <v>20241</v>
          </cell>
          <cell r="Q339" t="str">
            <v>56</v>
          </cell>
          <cell r="R339">
            <v>49450</v>
          </cell>
        </row>
        <row r="340">
          <cell r="C340">
            <v>58</v>
          </cell>
          <cell r="D340">
            <v>2046</v>
          </cell>
          <cell r="E340">
            <v>13548</v>
          </cell>
          <cell r="F340">
            <v>445</v>
          </cell>
          <cell r="G340">
            <v>476</v>
          </cell>
          <cell r="H340">
            <v>109</v>
          </cell>
          <cell r="I340">
            <v>1</v>
          </cell>
          <cell r="J340">
            <v>402</v>
          </cell>
          <cell r="K340">
            <v>139</v>
          </cell>
          <cell r="L340">
            <v>1263</v>
          </cell>
          <cell r="M340">
            <v>100</v>
          </cell>
          <cell r="N340">
            <v>18587</v>
          </cell>
          <cell r="Q340" t="str">
            <v>57</v>
          </cell>
          <cell r="R340">
            <v>39999</v>
          </cell>
        </row>
        <row r="341">
          <cell r="C341">
            <v>57</v>
          </cell>
          <cell r="D341">
            <v>1759</v>
          </cell>
          <cell r="E341">
            <v>12655</v>
          </cell>
          <cell r="F341">
            <v>440</v>
          </cell>
          <cell r="G341">
            <v>399</v>
          </cell>
          <cell r="H341">
            <v>97</v>
          </cell>
          <cell r="I341">
            <v>0</v>
          </cell>
          <cell r="J341">
            <v>353</v>
          </cell>
          <cell r="K341">
            <v>114</v>
          </cell>
          <cell r="L341">
            <v>1108</v>
          </cell>
          <cell r="M341">
            <v>91</v>
          </cell>
          <cell r="N341">
            <v>17073</v>
          </cell>
          <cell r="Q341" t="str">
            <v>58</v>
          </cell>
          <cell r="R341">
            <v>39987</v>
          </cell>
        </row>
        <row r="342">
          <cell r="C342">
            <v>45</v>
          </cell>
          <cell r="D342">
            <v>1485</v>
          </cell>
          <cell r="E342">
            <v>11285</v>
          </cell>
          <cell r="F342">
            <v>388</v>
          </cell>
          <cell r="G342">
            <v>322</v>
          </cell>
          <cell r="H342">
            <v>75</v>
          </cell>
          <cell r="I342">
            <v>0</v>
          </cell>
          <cell r="J342">
            <v>290</v>
          </cell>
          <cell r="K342">
            <v>112</v>
          </cell>
          <cell r="L342">
            <v>958</v>
          </cell>
          <cell r="M342">
            <v>71</v>
          </cell>
          <cell r="N342">
            <v>15031</v>
          </cell>
          <cell r="Q342" t="str">
            <v>59</v>
          </cell>
          <cell r="R342">
            <v>32109</v>
          </cell>
        </row>
        <row r="343">
          <cell r="C343">
            <v>22</v>
          </cell>
          <cell r="D343">
            <v>649</v>
          </cell>
          <cell r="E343">
            <v>4020</v>
          </cell>
          <cell r="F343">
            <v>128</v>
          </cell>
          <cell r="G343">
            <v>110</v>
          </cell>
          <cell r="H343">
            <v>32</v>
          </cell>
          <cell r="I343">
            <v>0</v>
          </cell>
          <cell r="J343">
            <v>104</v>
          </cell>
          <cell r="K343">
            <v>28</v>
          </cell>
          <cell r="L343">
            <v>421</v>
          </cell>
          <cell r="M343">
            <v>52</v>
          </cell>
          <cell r="N343">
            <v>5566</v>
          </cell>
          <cell r="Q343" t="str">
            <v>60</v>
          </cell>
          <cell r="R343">
            <v>15950</v>
          </cell>
        </row>
        <row r="344">
          <cell r="C344">
            <v>18</v>
          </cell>
          <cell r="D344">
            <v>464</v>
          </cell>
          <cell r="E344">
            <v>2441</v>
          </cell>
          <cell r="F344">
            <v>70</v>
          </cell>
          <cell r="G344">
            <v>64</v>
          </cell>
          <cell r="H344">
            <v>18</v>
          </cell>
          <cell r="I344">
            <v>0</v>
          </cell>
          <cell r="J344">
            <v>48</v>
          </cell>
          <cell r="K344">
            <v>17</v>
          </cell>
          <cell r="L344">
            <v>270</v>
          </cell>
          <cell r="M344">
            <v>27</v>
          </cell>
          <cell r="N344">
            <v>3437</v>
          </cell>
          <cell r="Q344" t="str">
            <v>61</v>
          </cell>
          <cell r="R344">
            <v>13263</v>
          </cell>
        </row>
        <row r="345">
          <cell r="C345">
            <v>14</v>
          </cell>
          <cell r="D345">
            <v>372</v>
          </cell>
          <cell r="E345">
            <v>1999</v>
          </cell>
          <cell r="F345">
            <v>62</v>
          </cell>
          <cell r="G345">
            <v>48</v>
          </cell>
          <cell r="H345">
            <v>11</v>
          </cell>
          <cell r="I345">
            <v>0</v>
          </cell>
          <cell r="J345">
            <v>46</v>
          </cell>
          <cell r="K345">
            <v>17</v>
          </cell>
          <cell r="L345">
            <v>193</v>
          </cell>
          <cell r="M345">
            <v>29</v>
          </cell>
          <cell r="N345">
            <v>2791</v>
          </cell>
          <cell r="Q345" t="str">
            <v>62</v>
          </cell>
          <cell r="R345">
            <v>10499</v>
          </cell>
        </row>
        <row r="346">
          <cell r="C346">
            <v>8</v>
          </cell>
          <cell r="D346">
            <v>298</v>
          </cell>
          <cell r="E346">
            <v>1567</v>
          </cell>
          <cell r="F346">
            <v>37</v>
          </cell>
          <cell r="G346">
            <v>47</v>
          </cell>
          <cell r="H346">
            <v>6</v>
          </cell>
          <cell r="I346">
            <v>0</v>
          </cell>
          <cell r="J346">
            <v>37</v>
          </cell>
          <cell r="K346">
            <v>4</v>
          </cell>
          <cell r="L346">
            <v>150</v>
          </cell>
          <cell r="M346">
            <v>28</v>
          </cell>
          <cell r="N346">
            <v>2182</v>
          </cell>
          <cell r="Q346" t="str">
            <v>63</v>
          </cell>
          <cell r="R346">
            <v>6101</v>
          </cell>
        </row>
        <row r="347">
          <cell r="C347">
            <v>7</v>
          </cell>
          <cell r="D347">
            <v>248</v>
          </cell>
          <cell r="E347">
            <v>1262</v>
          </cell>
          <cell r="F347">
            <v>42</v>
          </cell>
          <cell r="G347">
            <v>41</v>
          </cell>
          <cell r="H347">
            <v>3</v>
          </cell>
          <cell r="I347">
            <v>0</v>
          </cell>
          <cell r="J347">
            <v>32</v>
          </cell>
          <cell r="K347">
            <v>6</v>
          </cell>
          <cell r="L347">
            <v>115</v>
          </cell>
          <cell r="M347">
            <v>27</v>
          </cell>
          <cell r="N347">
            <v>1783</v>
          </cell>
          <cell r="Q347" t="str">
            <v>64</v>
          </cell>
          <cell r="R347">
            <v>5422</v>
          </cell>
        </row>
        <row r="348">
          <cell r="C348">
            <v>4</v>
          </cell>
          <cell r="D348">
            <v>113</v>
          </cell>
          <cell r="E348">
            <v>521</v>
          </cell>
          <cell r="F348">
            <v>29</v>
          </cell>
          <cell r="G348">
            <v>16</v>
          </cell>
          <cell r="H348">
            <v>0</v>
          </cell>
          <cell r="I348">
            <v>0</v>
          </cell>
          <cell r="J348">
            <v>14</v>
          </cell>
          <cell r="K348">
            <v>4</v>
          </cell>
          <cell r="L348">
            <v>33</v>
          </cell>
          <cell r="M348">
            <v>16</v>
          </cell>
          <cell r="N348">
            <v>750</v>
          </cell>
          <cell r="Q348" t="str">
            <v>65</v>
          </cell>
          <cell r="R348">
            <v>3139</v>
          </cell>
        </row>
        <row r="349">
          <cell r="C349">
            <v>2</v>
          </cell>
          <cell r="D349">
            <v>67</v>
          </cell>
          <cell r="E349">
            <v>396</v>
          </cell>
          <cell r="F349">
            <v>21</v>
          </cell>
          <cell r="G349">
            <v>12</v>
          </cell>
          <cell r="H349">
            <v>2</v>
          </cell>
          <cell r="I349">
            <v>0</v>
          </cell>
          <cell r="J349">
            <v>16</v>
          </cell>
          <cell r="K349">
            <v>2</v>
          </cell>
          <cell r="L349">
            <v>20</v>
          </cell>
          <cell r="M349">
            <v>13</v>
          </cell>
          <cell r="N349">
            <v>551</v>
          </cell>
          <cell r="Q349" t="str">
            <v>66</v>
          </cell>
          <cell r="R349">
            <v>1598</v>
          </cell>
        </row>
        <row r="350">
          <cell r="C350">
            <v>0</v>
          </cell>
          <cell r="D350">
            <v>54</v>
          </cell>
          <cell r="E350">
            <v>399</v>
          </cell>
          <cell r="F350">
            <v>28</v>
          </cell>
          <cell r="G350">
            <v>6</v>
          </cell>
          <cell r="H350">
            <v>0</v>
          </cell>
          <cell r="I350">
            <v>0</v>
          </cell>
          <cell r="J350">
            <v>8</v>
          </cell>
          <cell r="K350">
            <v>4</v>
          </cell>
          <cell r="L350">
            <v>14</v>
          </cell>
          <cell r="M350">
            <v>4</v>
          </cell>
          <cell r="N350">
            <v>517</v>
          </cell>
          <cell r="Q350" t="str">
            <v>67</v>
          </cell>
          <cell r="R350">
            <v>0</v>
          </cell>
        </row>
        <row r="351">
          <cell r="C351">
            <v>0</v>
          </cell>
          <cell r="D351">
            <v>63</v>
          </cell>
          <cell r="E351">
            <v>343</v>
          </cell>
          <cell r="F351">
            <v>23</v>
          </cell>
          <cell r="G351">
            <v>7</v>
          </cell>
          <cell r="H351">
            <v>0</v>
          </cell>
          <cell r="I351">
            <v>0</v>
          </cell>
          <cell r="J351">
            <v>3</v>
          </cell>
          <cell r="K351">
            <v>2</v>
          </cell>
          <cell r="L351">
            <v>20</v>
          </cell>
          <cell r="M351">
            <v>14</v>
          </cell>
          <cell r="N351">
            <v>475</v>
          </cell>
          <cell r="Q351" t="str">
            <v>68</v>
          </cell>
          <cell r="R351">
            <v>0</v>
          </cell>
        </row>
        <row r="352">
          <cell r="C352">
            <v>0</v>
          </cell>
          <cell r="D352">
            <v>65</v>
          </cell>
          <cell r="E352">
            <v>363</v>
          </cell>
          <cell r="F352">
            <v>15</v>
          </cell>
          <cell r="G352">
            <v>11</v>
          </cell>
          <cell r="H352">
            <v>0</v>
          </cell>
          <cell r="I352">
            <v>0</v>
          </cell>
          <cell r="J352">
            <v>8</v>
          </cell>
          <cell r="K352">
            <v>1</v>
          </cell>
          <cell r="L352">
            <v>19</v>
          </cell>
          <cell r="M352">
            <v>7</v>
          </cell>
          <cell r="N352">
            <v>489</v>
          </cell>
          <cell r="Q352" t="str">
            <v>69</v>
          </cell>
          <cell r="R352">
            <v>0</v>
          </cell>
        </row>
        <row r="353">
          <cell r="C353">
            <v>1</v>
          </cell>
          <cell r="D353">
            <v>375</v>
          </cell>
          <cell r="E353">
            <v>2844</v>
          </cell>
          <cell r="F353">
            <v>96</v>
          </cell>
          <cell r="G353">
            <v>42</v>
          </cell>
          <cell r="H353">
            <v>1</v>
          </cell>
          <cell r="I353">
            <v>0</v>
          </cell>
          <cell r="J353">
            <v>24</v>
          </cell>
          <cell r="K353">
            <v>11</v>
          </cell>
          <cell r="L353">
            <v>59</v>
          </cell>
          <cell r="M353">
            <v>94</v>
          </cell>
          <cell r="N353">
            <v>3547</v>
          </cell>
          <cell r="Q353" t="str">
            <v>70</v>
          </cell>
          <cell r="R353">
            <v>851</v>
          </cell>
        </row>
        <row r="354">
          <cell r="C354">
            <v>7858</v>
          </cell>
          <cell r="D354">
            <v>137553</v>
          </cell>
          <cell r="E354">
            <v>719406</v>
          </cell>
          <cell r="F354">
            <v>28137</v>
          </cell>
          <cell r="G354">
            <v>28928</v>
          </cell>
          <cell r="H354">
            <v>9438</v>
          </cell>
          <cell r="I354">
            <v>75</v>
          </cell>
          <cell r="J354">
            <v>19537</v>
          </cell>
          <cell r="K354">
            <v>4299</v>
          </cell>
          <cell r="L354">
            <v>102824</v>
          </cell>
          <cell r="M354">
            <v>6906</v>
          </cell>
          <cell r="N354">
            <v>1064961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0"/>
      <sheetName val="H3"/>
      <sheetName val="H0_graph"/>
      <sheetName val="graph_29mars"/>
      <sheetName val="verif_perso"/>
      <sheetName val="H1"/>
      <sheetName val="H2"/>
      <sheetName val="H0H1H2_graph"/>
      <sheetName val="H0_varindex"/>
    </sheetNames>
    <sheetDataSet>
      <sheetData sheetId="0">
        <row r="1">
          <cell r="A1" t="str">
            <v>Organisme:</v>
          </cell>
          <cell r="B1" t="str">
            <v>CANCAVA base</v>
          </cell>
          <cell r="F1" t="str">
            <v>Prix_2001</v>
          </cell>
          <cell r="G1" t="str">
            <v>Tcot</v>
          </cell>
        </row>
        <row r="2">
          <cell r="A2" t="str">
            <v>Variante:</v>
          </cell>
          <cell r="B2" t="str">
            <v>H1_T</v>
          </cell>
          <cell r="F2">
            <v>1.012</v>
          </cell>
          <cell r="G2">
            <v>0.1658025</v>
          </cell>
        </row>
        <row r="3">
          <cell r="A3" t="str">
            <v>Dates</v>
          </cell>
          <cell r="B3" t="str">
            <v>n.s.</v>
          </cell>
          <cell r="C3">
            <v>1998</v>
          </cell>
          <cell r="D3">
            <v>1999</v>
          </cell>
          <cell r="E3">
            <v>2000</v>
          </cell>
          <cell r="F3">
            <v>2001</v>
          </cell>
          <cell r="G3">
            <v>2002</v>
          </cell>
          <cell r="H3">
            <v>2003</v>
          </cell>
          <cell r="I3">
            <v>2004</v>
          </cell>
          <cell r="J3">
            <v>2005</v>
          </cell>
          <cell r="K3">
            <v>2006</v>
          </cell>
          <cell r="L3">
            <v>2007</v>
          </cell>
          <cell r="M3">
            <v>2008</v>
          </cell>
          <cell r="N3">
            <v>2009</v>
          </cell>
          <cell r="O3">
            <v>2010</v>
          </cell>
          <cell r="P3">
            <v>2011</v>
          </cell>
          <cell r="Q3">
            <v>2012</v>
          </cell>
          <cell r="R3">
            <v>2013</v>
          </cell>
          <cell r="S3">
            <v>2014</v>
          </cell>
          <cell r="T3">
            <v>2015</v>
          </cell>
          <cell r="U3">
            <v>2016</v>
          </cell>
          <cell r="V3">
            <v>2017</v>
          </cell>
          <cell r="W3">
            <v>2018</v>
          </cell>
          <cell r="X3">
            <v>2019</v>
          </cell>
          <cell r="Y3">
            <v>2020</v>
          </cell>
          <cell r="Z3">
            <v>2021</v>
          </cell>
          <cell r="AA3">
            <v>2022</v>
          </cell>
          <cell r="AB3">
            <v>2023</v>
          </cell>
          <cell r="AC3">
            <v>2024</v>
          </cell>
          <cell r="AD3">
            <v>2025</v>
          </cell>
          <cell r="AE3">
            <v>2026</v>
          </cell>
          <cell r="AF3">
            <v>2027</v>
          </cell>
          <cell r="AG3">
            <v>2028</v>
          </cell>
          <cell r="AH3">
            <v>2029</v>
          </cell>
          <cell r="AI3">
            <v>2030</v>
          </cell>
          <cell r="AJ3">
            <v>2031</v>
          </cell>
          <cell r="AK3">
            <v>2032</v>
          </cell>
          <cell r="AL3">
            <v>2033</v>
          </cell>
          <cell r="AM3">
            <v>2034</v>
          </cell>
          <cell r="AN3">
            <v>2035</v>
          </cell>
          <cell r="AO3">
            <v>2036</v>
          </cell>
          <cell r="AP3">
            <v>2037</v>
          </cell>
          <cell r="AQ3">
            <v>2038</v>
          </cell>
          <cell r="AR3">
            <v>2039</v>
          </cell>
          <cell r="AS3">
            <v>2040</v>
          </cell>
        </row>
        <row r="4">
          <cell r="A4" t="str">
            <v>Eff_Cotisants</v>
          </cell>
          <cell r="B4" t="str">
            <v>Effectif de cotisants</v>
          </cell>
          <cell r="E4">
            <v>494027</v>
          </cell>
          <cell r="F4">
            <v>505229</v>
          </cell>
          <cell r="G4">
            <v>513486</v>
          </cell>
          <cell r="H4">
            <v>521743</v>
          </cell>
          <cell r="I4">
            <v>530000</v>
          </cell>
          <cell r="J4">
            <v>530000</v>
          </cell>
          <cell r="K4">
            <v>530000</v>
          </cell>
          <cell r="L4">
            <v>530000</v>
          </cell>
          <cell r="M4">
            <v>530000</v>
          </cell>
          <cell r="N4">
            <v>530000</v>
          </cell>
          <cell r="O4">
            <v>530000</v>
          </cell>
          <cell r="P4">
            <v>530000</v>
          </cell>
          <cell r="Q4">
            <v>530000</v>
          </cell>
          <cell r="R4">
            <v>530000</v>
          </cell>
          <cell r="S4">
            <v>530000</v>
          </cell>
          <cell r="T4">
            <v>530000</v>
          </cell>
          <cell r="U4">
            <v>530000</v>
          </cell>
          <cell r="V4">
            <v>530000</v>
          </cell>
          <cell r="W4">
            <v>530000</v>
          </cell>
          <cell r="X4">
            <v>530000</v>
          </cell>
          <cell r="Y4">
            <v>530000</v>
          </cell>
          <cell r="Z4">
            <v>530000</v>
          </cell>
          <cell r="AA4">
            <v>530000</v>
          </cell>
          <cell r="AB4">
            <v>530000</v>
          </cell>
          <cell r="AC4">
            <v>530000</v>
          </cell>
          <cell r="AD4">
            <v>530000</v>
          </cell>
          <cell r="AE4">
            <v>530000</v>
          </cell>
          <cell r="AF4">
            <v>530000</v>
          </cell>
          <cell r="AG4">
            <v>530000</v>
          </cell>
          <cell r="AH4">
            <v>530000</v>
          </cell>
          <cell r="AI4">
            <v>530000</v>
          </cell>
          <cell r="AJ4">
            <v>530000</v>
          </cell>
          <cell r="AK4">
            <v>530000</v>
          </cell>
          <cell r="AL4">
            <v>530000</v>
          </cell>
          <cell r="AM4">
            <v>530000</v>
          </cell>
          <cell r="AN4">
            <v>530000</v>
          </cell>
          <cell r="AO4">
            <v>530000</v>
          </cell>
          <cell r="AP4">
            <v>530000</v>
          </cell>
          <cell r="AQ4">
            <v>530000</v>
          </cell>
          <cell r="AR4">
            <v>530000</v>
          </cell>
          <cell r="AS4">
            <v>530000</v>
          </cell>
        </row>
        <row r="5">
          <cell r="A5" t="str">
            <v>Sal_Plaf</v>
          </cell>
          <cell r="B5" t="str">
            <v>Masse des salaires plafonnés</v>
          </cell>
        </row>
        <row r="6">
          <cell r="A6" t="str">
            <v>Sal_Tot</v>
          </cell>
          <cell r="B6" t="str">
            <v>Masse salaires totale</v>
          </cell>
        </row>
        <row r="7">
          <cell r="A7" t="str">
            <v>M_Cotisations</v>
          </cell>
          <cell r="B7" t="str">
            <v>Masse des cotisations</v>
          </cell>
          <cell r="E7">
            <v>7769</v>
          </cell>
          <cell r="F7">
            <v>8026</v>
          </cell>
          <cell r="G7">
            <v>8326</v>
          </cell>
          <cell r="H7">
            <v>8619</v>
          </cell>
          <cell r="I7">
            <v>8846</v>
          </cell>
          <cell r="J7">
            <v>9000</v>
          </cell>
          <cell r="K7">
            <v>9151</v>
          </cell>
          <cell r="L7">
            <v>9301</v>
          </cell>
          <cell r="M7">
            <v>9450</v>
          </cell>
          <cell r="N7">
            <v>9602</v>
          </cell>
          <cell r="O7">
            <v>9756</v>
          </cell>
          <cell r="P7">
            <v>9912</v>
          </cell>
          <cell r="Q7">
            <v>10071</v>
          </cell>
          <cell r="R7">
            <v>10234</v>
          </cell>
          <cell r="S7">
            <v>10399</v>
          </cell>
          <cell r="T7">
            <v>10566</v>
          </cell>
          <cell r="U7">
            <v>10737</v>
          </cell>
          <cell r="V7">
            <v>10909</v>
          </cell>
          <cell r="W7">
            <v>11084</v>
          </cell>
          <cell r="X7">
            <v>11262</v>
          </cell>
          <cell r="Y7">
            <v>11442</v>
          </cell>
          <cell r="Z7">
            <v>11624</v>
          </cell>
          <cell r="AA7">
            <v>11810</v>
          </cell>
          <cell r="AB7">
            <v>11998</v>
          </cell>
          <cell r="AC7">
            <v>12189</v>
          </cell>
          <cell r="AD7">
            <v>12383</v>
          </cell>
          <cell r="AE7">
            <v>12581</v>
          </cell>
          <cell r="AF7">
            <v>12782</v>
          </cell>
          <cell r="AG7">
            <v>12986</v>
          </cell>
          <cell r="AH7">
            <v>13194</v>
          </cell>
          <cell r="AI7">
            <v>13405</v>
          </cell>
          <cell r="AJ7">
            <v>13619</v>
          </cell>
          <cell r="AK7">
            <v>13837</v>
          </cell>
          <cell r="AL7">
            <v>14059</v>
          </cell>
          <cell r="AM7">
            <v>14284</v>
          </cell>
          <cell r="AN7">
            <v>14512</v>
          </cell>
          <cell r="AO7">
            <v>14745</v>
          </cell>
          <cell r="AP7">
            <v>14981</v>
          </cell>
          <cell r="AQ7">
            <v>15220</v>
          </cell>
          <cell r="AR7">
            <v>15464</v>
          </cell>
          <cell r="AS7">
            <v>15711</v>
          </cell>
        </row>
        <row r="8">
          <cell r="A8" t="str">
            <v>FSV_Maj_E</v>
          </cell>
          <cell r="B8" t="str">
            <v>FSV Majorations 10% pour enfant</v>
          </cell>
          <cell r="E8">
            <v>266.09010802</v>
          </cell>
          <cell r="F8">
            <v>278.95169774823944</v>
          </cell>
          <cell r="G8">
            <v>288.06553947619716</v>
          </cell>
          <cell r="H8">
            <v>297.24326327234155</v>
          </cell>
          <cell r="I8">
            <v>307.44310015947184</v>
          </cell>
          <cell r="J8">
            <v>317.4938788875</v>
          </cell>
          <cell r="K8">
            <v>327.5872456609859</v>
          </cell>
          <cell r="L8">
            <v>339.7461326391725</v>
          </cell>
          <cell r="M8">
            <v>352.9271327083451</v>
          </cell>
          <cell r="N8">
            <v>366.47013116390843</v>
          </cell>
          <cell r="O8">
            <v>380.35383398313377</v>
          </cell>
          <cell r="P8">
            <v>394.40788898419015</v>
          </cell>
          <cell r="Q8">
            <v>408.1851216897711</v>
          </cell>
          <cell r="R8">
            <v>422.0475304862676</v>
          </cell>
          <cell r="S8">
            <v>435.27111860089786</v>
          </cell>
          <cell r="T8">
            <v>448.28176648823944</v>
          </cell>
          <cell r="U8">
            <v>461.16465023920773</v>
          </cell>
          <cell r="V8">
            <v>473.87718180834503</v>
          </cell>
          <cell r="W8">
            <v>486.56841935475353</v>
          </cell>
          <cell r="X8">
            <v>499.3874210375352</v>
          </cell>
          <cell r="Y8">
            <v>512.3341868566902</v>
          </cell>
          <cell r="Z8">
            <v>525.4513048576761</v>
          </cell>
          <cell r="AA8">
            <v>538.8878331995951</v>
          </cell>
          <cell r="AB8">
            <v>552.6224778597183</v>
          </cell>
          <cell r="AC8">
            <v>566.6765328607746</v>
          </cell>
          <cell r="AD8">
            <v>581.0712922254929</v>
          </cell>
          <cell r="AE8">
            <v>595.5512276811268</v>
          </cell>
          <cell r="AF8">
            <v>610.2015153185915</v>
          </cell>
          <cell r="AG8">
            <v>624.8518029560563</v>
          </cell>
          <cell r="AH8">
            <v>639.6298547298943</v>
          </cell>
          <cell r="AI8">
            <v>654.5143766173768</v>
          </cell>
          <cell r="AJ8">
            <v>669.5053686185036</v>
          </cell>
          <cell r="AK8">
            <v>684.709300846919</v>
          </cell>
          <cell r="AL8">
            <v>699.9132330753345</v>
          </cell>
          <cell r="AM8">
            <v>715.1384593264788</v>
          </cell>
          <cell r="AN8">
            <v>730.3423915548943</v>
          </cell>
          <cell r="AO8">
            <v>745.5463237833098</v>
          </cell>
          <cell r="AP8">
            <v>760.8141380799119</v>
          </cell>
          <cell r="AQ8">
            <v>776.1671284674295</v>
          </cell>
          <cell r="AR8">
            <v>791.6478829913204</v>
          </cell>
          <cell r="AS8">
            <v>807.2138136061268</v>
          </cell>
        </row>
        <row r="9">
          <cell r="A9" t="str">
            <v>FSV_Cho</v>
          </cell>
          <cell r="B9" t="str">
            <v>FSV Validation Chômage</v>
          </cell>
        </row>
        <row r="10">
          <cell r="A10" t="str">
            <v>Cot_Maj_E_Cho</v>
          </cell>
          <cell r="B10" t="str">
            <v>Total Cotisation et FSV Majoration enfant et chômage</v>
          </cell>
          <cell r="E10">
            <v>8035.09010802</v>
          </cell>
          <cell r="F10">
            <v>8304.95169774824</v>
          </cell>
          <cell r="G10">
            <v>8614.065539476198</v>
          </cell>
          <cell r="H10">
            <v>8916.243263272341</v>
          </cell>
          <cell r="I10">
            <v>9153.443100159471</v>
          </cell>
          <cell r="J10">
            <v>9317.4938788875</v>
          </cell>
          <cell r="K10">
            <v>9478.587245660987</v>
          </cell>
          <cell r="L10">
            <v>9640.746132639173</v>
          </cell>
          <cell r="M10">
            <v>9802.927132708344</v>
          </cell>
          <cell r="N10">
            <v>9968.47013116391</v>
          </cell>
          <cell r="O10">
            <v>10136.353833983134</v>
          </cell>
          <cell r="P10">
            <v>10306.40788898419</v>
          </cell>
          <cell r="Q10">
            <v>10479.18512168977</v>
          </cell>
          <cell r="R10">
            <v>10656.047530486268</v>
          </cell>
          <cell r="S10">
            <v>10834.271118600898</v>
          </cell>
          <cell r="T10">
            <v>11014.281766488239</v>
          </cell>
          <cell r="U10">
            <v>11198.164650239207</v>
          </cell>
          <cell r="V10">
            <v>11382.877181808344</v>
          </cell>
          <cell r="W10">
            <v>11570.568419354753</v>
          </cell>
          <cell r="X10">
            <v>11761.387421037536</v>
          </cell>
          <cell r="Y10">
            <v>11954.33418685669</v>
          </cell>
          <cell r="Z10">
            <v>12149.451304857675</v>
          </cell>
          <cell r="AA10">
            <v>12348.887833199595</v>
          </cell>
          <cell r="AB10">
            <v>12550.622477859719</v>
          </cell>
          <cell r="AC10">
            <v>12755.676532860774</v>
          </cell>
          <cell r="AD10">
            <v>12964.071292225493</v>
          </cell>
          <cell r="AE10">
            <v>13176.551227681126</v>
          </cell>
          <cell r="AF10">
            <v>13392.201515318591</v>
          </cell>
          <cell r="AG10">
            <v>13610.851802956056</v>
          </cell>
          <cell r="AH10">
            <v>13833.629854729894</v>
          </cell>
          <cell r="AI10">
            <v>14059.514376617377</v>
          </cell>
          <cell r="AJ10">
            <v>14288.505368618504</v>
          </cell>
          <cell r="AK10">
            <v>14521.709300846918</v>
          </cell>
          <cell r="AL10">
            <v>14758.913233075335</v>
          </cell>
          <cell r="AM10">
            <v>14999.13845932648</v>
          </cell>
          <cell r="AN10">
            <v>15242.342391554894</v>
          </cell>
          <cell r="AO10">
            <v>15490.54632378331</v>
          </cell>
          <cell r="AP10">
            <v>15741.814138079912</v>
          </cell>
          <cell r="AQ10">
            <v>15996.16712846743</v>
          </cell>
          <cell r="AR10">
            <v>16255.647882991321</v>
          </cell>
          <cell r="AS10">
            <v>16518.213813606126</v>
          </cell>
        </row>
        <row r="11">
          <cell r="A11" t="str">
            <v>Eff_DD</v>
          </cell>
          <cell r="B11" t="str">
            <v>Effectifs pensionnés de droit direct</v>
          </cell>
          <cell r="E11">
            <v>489882</v>
          </cell>
          <cell r="F11">
            <v>494733</v>
          </cell>
          <cell r="G11">
            <v>507450</v>
          </cell>
          <cell r="H11">
            <v>520504</v>
          </cell>
          <cell r="I11">
            <v>536619</v>
          </cell>
          <cell r="J11">
            <v>552436</v>
          </cell>
          <cell r="K11">
            <v>569175</v>
          </cell>
          <cell r="L11">
            <v>589535</v>
          </cell>
          <cell r="M11">
            <v>612680</v>
          </cell>
          <cell r="N11">
            <v>636200</v>
          </cell>
          <cell r="O11">
            <v>660204</v>
          </cell>
          <cell r="P11">
            <v>684080</v>
          </cell>
          <cell r="Q11">
            <v>706953</v>
          </cell>
          <cell r="R11">
            <v>729404</v>
          </cell>
          <cell r="S11">
            <v>751225</v>
          </cell>
          <cell r="T11">
            <v>772346</v>
          </cell>
          <cell r="U11">
            <v>792458</v>
          </cell>
          <cell r="V11">
            <v>811516</v>
          </cell>
          <cell r="W11">
            <v>829654</v>
          </cell>
          <cell r="X11">
            <v>846808</v>
          </cell>
          <cell r="Y11">
            <v>863314</v>
          </cell>
          <cell r="Z11">
            <v>878936</v>
          </cell>
          <cell r="AA11">
            <v>893992</v>
          </cell>
          <cell r="AB11">
            <v>908324</v>
          </cell>
          <cell r="AC11">
            <v>922071</v>
          </cell>
          <cell r="AD11">
            <v>935398</v>
          </cell>
          <cell r="AE11">
            <v>947682</v>
          </cell>
          <cell r="AF11">
            <v>959018</v>
          </cell>
          <cell r="AG11">
            <v>969207</v>
          </cell>
          <cell r="AH11">
            <v>978515</v>
          </cell>
          <cell r="AI11">
            <v>987120</v>
          </cell>
          <cell r="AJ11">
            <v>994910</v>
          </cell>
          <cell r="AK11">
            <v>1002053</v>
          </cell>
          <cell r="AL11">
            <v>1008185</v>
          </cell>
          <cell r="AM11">
            <v>1013359</v>
          </cell>
          <cell r="AN11">
            <v>1017581</v>
          </cell>
          <cell r="AO11">
            <v>1020866</v>
          </cell>
          <cell r="AP11">
            <v>1023514</v>
          </cell>
          <cell r="AQ11">
            <v>1025594</v>
          </cell>
          <cell r="AR11">
            <v>1027169</v>
          </cell>
          <cell r="AS11">
            <v>1028232</v>
          </cell>
        </row>
        <row r="12">
          <cell r="A12" t="str">
            <v>Eff_DD_Moins60</v>
          </cell>
          <cell r="B12" t="str">
            <v>Effectifs droit direct moins de 60 ans</v>
          </cell>
          <cell r="E12">
            <v>147</v>
          </cell>
          <cell r="F12">
            <v>111</v>
          </cell>
          <cell r="G12">
            <v>103</v>
          </cell>
          <cell r="H12">
            <v>110</v>
          </cell>
          <cell r="I12">
            <v>110</v>
          </cell>
          <cell r="J12">
            <v>112</v>
          </cell>
          <cell r="K12">
            <v>139</v>
          </cell>
          <cell r="L12">
            <v>144</v>
          </cell>
          <cell r="M12">
            <v>145</v>
          </cell>
          <cell r="N12">
            <v>147</v>
          </cell>
          <cell r="O12">
            <v>146</v>
          </cell>
          <cell r="P12">
            <v>140</v>
          </cell>
          <cell r="Q12">
            <v>140</v>
          </cell>
          <cell r="R12">
            <v>135</v>
          </cell>
          <cell r="S12">
            <v>134</v>
          </cell>
          <cell r="T12">
            <v>132</v>
          </cell>
          <cell r="U12">
            <v>130</v>
          </cell>
          <cell r="V12">
            <v>129</v>
          </cell>
          <cell r="W12">
            <v>129</v>
          </cell>
          <cell r="X12">
            <v>129</v>
          </cell>
          <cell r="Y12">
            <v>128</v>
          </cell>
          <cell r="Z12">
            <v>128</v>
          </cell>
          <cell r="AA12">
            <v>128</v>
          </cell>
          <cell r="AB12">
            <v>128</v>
          </cell>
          <cell r="AC12">
            <v>129</v>
          </cell>
          <cell r="AD12">
            <v>126</v>
          </cell>
          <cell r="AE12">
            <v>125</v>
          </cell>
          <cell r="AF12">
            <v>122</v>
          </cell>
          <cell r="AG12">
            <v>121</v>
          </cell>
          <cell r="AH12">
            <v>121</v>
          </cell>
          <cell r="AI12">
            <v>120</v>
          </cell>
          <cell r="AJ12">
            <v>120</v>
          </cell>
          <cell r="AK12">
            <v>119</v>
          </cell>
          <cell r="AL12">
            <v>117</v>
          </cell>
          <cell r="AM12">
            <v>116</v>
          </cell>
          <cell r="AN12">
            <v>115</v>
          </cell>
          <cell r="AO12">
            <v>115</v>
          </cell>
          <cell r="AP12">
            <v>115</v>
          </cell>
          <cell r="AQ12">
            <v>115</v>
          </cell>
          <cell r="AR12">
            <v>114</v>
          </cell>
          <cell r="AS12">
            <v>114</v>
          </cell>
        </row>
        <row r="13">
          <cell r="A13" t="str">
            <v>Eff_DD_6064</v>
          </cell>
          <cell r="B13" t="str">
            <v>Effectifs droit direct 60 à 64 ans</v>
          </cell>
          <cell r="E13">
            <v>127078</v>
          </cell>
          <cell r="F13">
            <v>124061</v>
          </cell>
          <cell r="G13">
            <v>126344</v>
          </cell>
          <cell r="H13">
            <v>129800</v>
          </cell>
          <cell r="I13">
            <v>135287</v>
          </cell>
          <cell r="J13">
            <v>139976</v>
          </cell>
          <cell r="K13">
            <v>146126</v>
          </cell>
          <cell r="L13">
            <v>156233</v>
          </cell>
          <cell r="M13">
            <v>166896</v>
          </cell>
          <cell r="N13">
            <v>176829</v>
          </cell>
          <cell r="O13">
            <v>185609</v>
          </cell>
          <cell r="P13">
            <v>194366</v>
          </cell>
          <cell r="Q13">
            <v>202186</v>
          </cell>
          <cell r="R13">
            <v>202903</v>
          </cell>
          <cell r="S13">
            <v>201073</v>
          </cell>
          <cell r="T13">
            <v>198700</v>
          </cell>
          <cell r="U13">
            <v>195307</v>
          </cell>
          <cell r="V13">
            <v>191620</v>
          </cell>
          <cell r="W13">
            <v>189137</v>
          </cell>
          <cell r="X13">
            <v>186413</v>
          </cell>
          <cell r="Y13">
            <v>185087</v>
          </cell>
          <cell r="Z13">
            <v>183759</v>
          </cell>
          <cell r="AA13">
            <v>182921</v>
          </cell>
          <cell r="AB13">
            <v>182504</v>
          </cell>
          <cell r="AC13">
            <v>182362</v>
          </cell>
          <cell r="AD13">
            <v>182462</v>
          </cell>
          <cell r="AE13">
            <v>182140</v>
          </cell>
          <cell r="AF13">
            <v>181583</v>
          </cell>
          <cell r="AG13">
            <v>180379</v>
          </cell>
          <cell r="AH13">
            <v>178971</v>
          </cell>
          <cell r="AI13">
            <v>177377</v>
          </cell>
          <cell r="AJ13">
            <v>175312</v>
          </cell>
          <cell r="AK13">
            <v>173907</v>
          </cell>
          <cell r="AL13">
            <v>172600</v>
          </cell>
          <cell r="AM13">
            <v>171670</v>
          </cell>
          <cell r="AN13">
            <v>170745</v>
          </cell>
          <cell r="AO13">
            <v>169515</v>
          </cell>
          <cell r="AP13">
            <v>168391</v>
          </cell>
          <cell r="AQ13">
            <v>167198</v>
          </cell>
          <cell r="AR13">
            <v>166263</v>
          </cell>
          <cell r="AS13">
            <v>165567</v>
          </cell>
        </row>
        <row r="14">
          <cell r="A14" t="str">
            <v>Eff_DD_65plus</v>
          </cell>
          <cell r="B14" t="str">
            <v>Effectifs droit direct 65 ans et plus</v>
          </cell>
          <cell r="E14">
            <v>362657</v>
          </cell>
          <cell r="F14">
            <v>370561</v>
          </cell>
          <cell r="G14">
            <v>381003</v>
          </cell>
          <cell r="H14">
            <v>390594</v>
          </cell>
          <cell r="I14">
            <v>401222</v>
          </cell>
          <cell r="J14">
            <v>412348</v>
          </cell>
          <cell r="K14">
            <v>422910</v>
          </cell>
          <cell r="L14">
            <v>433158</v>
          </cell>
          <cell r="M14">
            <v>445639</v>
          </cell>
          <cell r="N14">
            <v>459224</v>
          </cell>
          <cell r="O14">
            <v>474449</v>
          </cell>
          <cell r="P14">
            <v>489574</v>
          </cell>
          <cell r="Q14">
            <v>504627</v>
          </cell>
          <cell r="R14">
            <v>526366</v>
          </cell>
          <cell r="S14">
            <v>550018</v>
          </cell>
          <cell r="T14">
            <v>573514</v>
          </cell>
          <cell r="U14">
            <v>597021</v>
          </cell>
          <cell r="V14">
            <v>619767</v>
          </cell>
          <cell r="W14">
            <v>640388</v>
          </cell>
          <cell r="X14">
            <v>660266</v>
          </cell>
          <cell r="Y14">
            <v>678099</v>
          </cell>
          <cell r="Z14">
            <v>695049</v>
          </cell>
          <cell r="AA14">
            <v>710943</v>
          </cell>
          <cell r="AB14">
            <v>725692</v>
          </cell>
          <cell r="AC14">
            <v>739580</v>
          </cell>
          <cell r="AD14">
            <v>752810</v>
          </cell>
          <cell r="AE14">
            <v>765417</v>
          </cell>
          <cell r="AF14">
            <v>777313</v>
          </cell>
          <cell r="AG14">
            <v>788707</v>
          </cell>
          <cell r="AH14">
            <v>799423</v>
          </cell>
          <cell r="AI14">
            <v>809623</v>
          </cell>
          <cell r="AJ14">
            <v>819478</v>
          </cell>
          <cell r="AK14">
            <v>828027</v>
          </cell>
          <cell r="AL14">
            <v>835468</v>
          </cell>
          <cell r="AM14">
            <v>841573</v>
          </cell>
          <cell r="AN14">
            <v>846721</v>
          </cell>
          <cell r="AO14">
            <v>851236</v>
          </cell>
          <cell r="AP14">
            <v>855008</v>
          </cell>
          <cell r="AQ14">
            <v>858281</v>
          </cell>
          <cell r="AR14">
            <v>860792</v>
          </cell>
          <cell r="AS14">
            <v>862551</v>
          </cell>
        </row>
        <row r="15">
          <cell r="A15" t="str">
            <v>Eff_Derive</v>
          </cell>
          <cell r="B15" t="str">
            <v>Effectifs pensionnés de droit dérivé</v>
          </cell>
          <cell r="E15">
            <v>218470</v>
          </cell>
          <cell r="F15">
            <v>220418</v>
          </cell>
          <cell r="G15">
            <v>223126</v>
          </cell>
          <cell r="H15">
            <v>225586</v>
          </cell>
          <cell r="I15">
            <v>227734</v>
          </cell>
          <cell r="J15">
            <v>229616</v>
          </cell>
          <cell r="K15">
            <v>231259</v>
          </cell>
          <cell r="L15">
            <v>232662</v>
          </cell>
          <cell r="M15">
            <v>233905</v>
          </cell>
          <cell r="N15">
            <v>234994</v>
          </cell>
          <cell r="O15">
            <v>235979</v>
          </cell>
          <cell r="P15">
            <v>236868</v>
          </cell>
          <cell r="Q15">
            <v>237649</v>
          </cell>
          <cell r="R15">
            <v>238320</v>
          </cell>
          <cell r="S15">
            <v>238879</v>
          </cell>
          <cell r="T15">
            <v>239310</v>
          </cell>
          <cell r="U15">
            <v>239604</v>
          </cell>
          <cell r="V15">
            <v>239777</v>
          </cell>
          <cell r="W15">
            <v>239889</v>
          </cell>
          <cell r="X15">
            <v>239928</v>
          </cell>
          <cell r="Y15">
            <v>239865</v>
          </cell>
          <cell r="Z15">
            <v>239669</v>
          </cell>
          <cell r="AA15">
            <v>239340</v>
          </cell>
          <cell r="AB15">
            <v>238816</v>
          </cell>
          <cell r="AC15">
            <v>238205</v>
          </cell>
          <cell r="AD15">
            <v>237570</v>
          </cell>
          <cell r="AE15">
            <v>236929</v>
          </cell>
          <cell r="AF15">
            <v>236276</v>
          </cell>
          <cell r="AG15">
            <v>235586</v>
          </cell>
          <cell r="AH15">
            <v>234863</v>
          </cell>
          <cell r="AI15">
            <v>234094</v>
          </cell>
          <cell r="AJ15">
            <v>233259</v>
          </cell>
          <cell r="AK15">
            <v>232548</v>
          </cell>
          <cell r="AL15">
            <v>231931</v>
          </cell>
          <cell r="AM15">
            <v>231387</v>
          </cell>
          <cell r="AN15">
            <v>230883</v>
          </cell>
          <cell r="AO15">
            <v>230392</v>
          </cell>
          <cell r="AP15">
            <v>229833</v>
          </cell>
          <cell r="AQ15">
            <v>229196</v>
          </cell>
          <cell r="AR15">
            <v>228420</v>
          </cell>
          <cell r="AS15">
            <v>227476</v>
          </cell>
        </row>
        <row r="16">
          <cell r="A16" t="str">
            <v>M_Pensions</v>
          </cell>
          <cell r="B16" t="str">
            <v>Masse Pensions</v>
          </cell>
          <cell r="E16">
            <v>12762.09010802</v>
          </cell>
          <cell r="F16">
            <v>13378.95169774824</v>
          </cell>
          <cell r="G16">
            <v>13655.065539476198</v>
          </cell>
          <cell r="H16">
            <v>13927.243263272341</v>
          </cell>
          <cell r="I16">
            <v>14238.443100159471</v>
          </cell>
          <cell r="J16">
            <v>14533.4938788875</v>
          </cell>
          <cell r="K16">
            <v>14824.587245660987</v>
          </cell>
          <cell r="L16">
            <v>15200.746132639173</v>
          </cell>
          <cell r="M16">
            <v>15612.927132708344</v>
          </cell>
          <cell r="N16">
            <v>16031.47013116391</v>
          </cell>
          <cell r="O16">
            <v>16456.353833983136</v>
          </cell>
          <cell r="P16">
            <v>16878.40788898419</v>
          </cell>
          <cell r="Q16">
            <v>17281.18512168977</v>
          </cell>
          <cell r="R16">
            <v>17677.04753048627</v>
          </cell>
          <cell r="S16">
            <v>18039.271118600896</v>
          </cell>
          <cell r="T16">
            <v>18387.28176648824</v>
          </cell>
          <cell r="U16">
            <v>18726.164650239207</v>
          </cell>
          <cell r="V16">
            <v>19053.877181808344</v>
          </cell>
          <cell r="W16">
            <v>19377.568419354753</v>
          </cell>
          <cell r="X16">
            <v>19705.387421037536</v>
          </cell>
          <cell r="Y16">
            <v>20038.33418685669</v>
          </cell>
          <cell r="Z16">
            <v>20377.451304857677</v>
          </cell>
          <cell r="AA16">
            <v>20728.887833199595</v>
          </cell>
          <cell r="AB16">
            <v>21094.622477859717</v>
          </cell>
          <cell r="AC16">
            <v>21472.676532860776</v>
          </cell>
          <cell r="AD16">
            <v>21867.071292225493</v>
          </cell>
          <cell r="AE16">
            <v>22264.551227681128</v>
          </cell>
          <cell r="AF16">
            <v>22672.201515318593</v>
          </cell>
          <cell r="AG16">
            <v>23080.851802956055</v>
          </cell>
          <cell r="AH16">
            <v>23496.629854729894</v>
          </cell>
          <cell r="AI16">
            <v>23921.514376617375</v>
          </cell>
          <cell r="AJ16">
            <v>24353.505368618502</v>
          </cell>
          <cell r="AK16">
            <v>24796.70930084692</v>
          </cell>
          <cell r="AL16">
            <v>25242.913233075335</v>
          </cell>
          <cell r="AM16">
            <v>25693.138459326477</v>
          </cell>
          <cell r="AN16">
            <v>26145.342391554896</v>
          </cell>
          <cell r="AO16">
            <v>26601.54632378331</v>
          </cell>
          <cell r="AP16">
            <v>27064.814138079913</v>
          </cell>
          <cell r="AQ16">
            <v>27535.16712846743</v>
          </cell>
          <cell r="AR16">
            <v>28012.64788299132</v>
          </cell>
          <cell r="AS16">
            <v>28498.213813606126</v>
          </cell>
        </row>
        <row r="17">
          <cell r="A17" t="str">
            <v>M_DD</v>
          </cell>
          <cell r="B17" t="str">
            <v>Masse Pensions Droits Directs</v>
          </cell>
          <cell r="E17">
            <v>10717.09010802</v>
          </cell>
          <cell r="F17">
            <v>11265.95169774824</v>
          </cell>
          <cell r="G17">
            <v>11527.065539476198</v>
          </cell>
          <cell r="H17">
            <v>11788.243263272341</v>
          </cell>
          <cell r="I17">
            <v>12093.443100159471</v>
          </cell>
          <cell r="J17">
            <v>12386.4938788875</v>
          </cell>
          <cell r="K17">
            <v>12678.587245660987</v>
          </cell>
          <cell r="L17">
            <v>13058.746132639173</v>
          </cell>
          <cell r="M17">
            <v>13475.927132708344</v>
          </cell>
          <cell r="N17">
            <v>13900.47013116391</v>
          </cell>
          <cell r="O17">
            <v>14332.353833983134</v>
          </cell>
          <cell r="P17">
            <v>14762.40788898419</v>
          </cell>
          <cell r="Q17">
            <v>15173.18512168977</v>
          </cell>
          <cell r="R17">
            <v>15578.047530486268</v>
          </cell>
          <cell r="S17">
            <v>15949.271118600898</v>
          </cell>
          <cell r="T17">
            <v>16306.281766488239</v>
          </cell>
          <cell r="U17">
            <v>16654.164650239207</v>
          </cell>
          <cell r="V17">
            <v>16991.877181808344</v>
          </cell>
          <cell r="W17">
            <v>17324.568419354753</v>
          </cell>
          <cell r="X17">
            <v>17660.387421037536</v>
          </cell>
          <cell r="Y17">
            <v>18001.33418685669</v>
          </cell>
          <cell r="Z17">
            <v>18349.451304857677</v>
          </cell>
          <cell r="AA17">
            <v>18709.887833199595</v>
          </cell>
          <cell r="AB17">
            <v>19084.622477859717</v>
          </cell>
          <cell r="AC17">
            <v>19472.676532860776</v>
          </cell>
          <cell r="AD17">
            <v>19875.071292225493</v>
          </cell>
          <cell r="AE17">
            <v>20280.551227681128</v>
          </cell>
          <cell r="AF17">
            <v>20695.201515318593</v>
          </cell>
          <cell r="AG17">
            <v>21109.851802956055</v>
          </cell>
          <cell r="AH17">
            <v>21531.629854729894</v>
          </cell>
          <cell r="AI17">
            <v>21962.514376617375</v>
          </cell>
          <cell r="AJ17">
            <v>22399.505368618502</v>
          </cell>
          <cell r="AK17">
            <v>22845.70930084692</v>
          </cell>
          <cell r="AL17">
            <v>23292.913233075335</v>
          </cell>
          <cell r="AM17">
            <v>23742.138459326477</v>
          </cell>
          <cell r="AN17">
            <v>24192.342391554896</v>
          </cell>
          <cell r="AO17">
            <v>24644.54632378331</v>
          </cell>
          <cell r="AP17">
            <v>25102.814138079913</v>
          </cell>
          <cell r="AQ17">
            <v>25567.16712846743</v>
          </cell>
          <cell r="AR17">
            <v>26038.64788299132</v>
          </cell>
          <cell r="AS17">
            <v>26518.213813606126</v>
          </cell>
        </row>
        <row r="18">
          <cell r="A18" t="str">
            <v>M_Derive</v>
          </cell>
          <cell r="B18" t="str">
            <v>Masse Pensions Droits Dérivés</v>
          </cell>
          <cell r="E18">
            <v>2045</v>
          </cell>
          <cell r="F18">
            <v>2113</v>
          </cell>
          <cell r="G18">
            <v>2128</v>
          </cell>
          <cell r="H18">
            <v>2139</v>
          </cell>
          <cell r="I18">
            <v>2145</v>
          </cell>
          <cell r="J18">
            <v>2147</v>
          </cell>
          <cell r="K18">
            <v>2146</v>
          </cell>
          <cell r="L18">
            <v>2142</v>
          </cell>
          <cell r="M18">
            <v>2137</v>
          </cell>
          <cell r="N18">
            <v>2131</v>
          </cell>
          <cell r="O18">
            <v>2124</v>
          </cell>
          <cell r="P18">
            <v>2116</v>
          </cell>
          <cell r="Q18">
            <v>2108</v>
          </cell>
          <cell r="R18">
            <v>2099</v>
          </cell>
          <cell r="S18">
            <v>2090</v>
          </cell>
          <cell r="T18">
            <v>2081</v>
          </cell>
          <cell r="U18">
            <v>2072</v>
          </cell>
          <cell r="V18">
            <v>2062</v>
          </cell>
          <cell r="W18">
            <v>2053</v>
          </cell>
          <cell r="X18">
            <v>2045</v>
          </cell>
          <cell r="Y18">
            <v>2037</v>
          </cell>
          <cell r="Z18">
            <v>2028</v>
          </cell>
          <cell r="AA18">
            <v>2019</v>
          </cell>
          <cell r="AB18">
            <v>2010</v>
          </cell>
          <cell r="AC18">
            <v>2000</v>
          </cell>
          <cell r="AD18">
            <v>1992</v>
          </cell>
          <cell r="AE18">
            <v>1984</v>
          </cell>
          <cell r="AF18">
            <v>1977</v>
          </cell>
          <cell r="AG18">
            <v>1971</v>
          </cell>
          <cell r="AH18">
            <v>1965</v>
          </cell>
          <cell r="AI18">
            <v>1959</v>
          </cell>
          <cell r="AJ18">
            <v>1954</v>
          </cell>
          <cell r="AK18">
            <v>1951</v>
          </cell>
          <cell r="AL18">
            <v>1950</v>
          </cell>
          <cell r="AM18">
            <v>1951</v>
          </cell>
          <cell r="AN18">
            <v>1953</v>
          </cell>
          <cell r="AO18">
            <v>1957</v>
          </cell>
          <cell r="AP18">
            <v>1962</v>
          </cell>
          <cell r="AQ18">
            <v>1968</v>
          </cell>
          <cell r="AR18">
            <v>1974</v>
          </cell>
          <cell r="AS18">
            <v>1980</v>
          </cell>
        </row>
        <row r="19">
          <cell r="A19" t="str">
            <v>Solde_1</v>
          </cell>
          <cell r="B19" t="str">
            <v>Solde Technique 1</v>
          </cell>
          <cell r="E19">
            <v>-4727</v>
          </cell>
          <cell r="F19">
            <v>-5074</v>
          </cell>
          <cell r="G19">
            <v>-5041</v>
          </cell>
          <cell r="H19">
            <v>-5011</v>
          </cell>
          <cell r="I19">
            <v>-5085</v>
          </cell>
          <cell r="J19">
            <v>-5216</v>
          </cell>
          <cell r="K19">
            <v>-5346</v>
          </cell>
          <cell r="L19">
            <v>-5560</v>
          </cell>
          <cell r="M19">
            <v>-5810</v>
          </cell>
          <cell r="N19">
            <v>-6063</v>
          </cell>
          <cell r="O19">
            <v>-6320</v>
          </cell>
          <cell r="P19">
            <v>-6572</v>
          </cell>
          <cell r="Q19">
            <v>-6802</v>
          </cell>
          <cell r="R19">
            <v>-7021</v>
          </cell>
          <cell r="S19">
            <v>-7205</v>
          </cell>
          <cell r="T19">
            <v>-7373</v>
          </cell>
          <cell r="U19">
            <v>-7528</v>
          </cell>
          <cell r="V19">
            <v>-7671</v>
          </cell>
          <cell r="W19">
            <v>-7807</v>
          </cell>
          <cell r="X19">
            <v>-7944</v>
          </cell>
          <cell r="Y19">
            <v>-8084</v>
          </cell>
          <cell r="Z19">
            <v>-8228</v>
          </cell>
          <cell r="AA19">
            <v>-8380</v>
          </cell>
          <cell r="AB19">
            <v>-8544</v>
          </cell>
          <cell r="AC19">
            <v>-8717</v>
          </cell>
          <cell r="AD19">
            <v>-8903</v>
          </cell>
          <cell r="AE19">
            <v>-9088</v>
          </cell>
          <cell r="AF19">
            <v>-9280</v>
          </cell>
          <cell r="AG19">
            <v>-9470</v>
          </cell>
          <cell r="AH19">
            <v>-9663</v>
          </cell>
          <cell r="AI19">
            <v>-9862</v>
          </cell>
          <cell r="AJ19">
            <v>-10065</v>
          </cell>
          <cell r="AK19">
            <v>-10275</v>
          </cell>
          <cell r="AL19">
            <v>-10484</v>
          </cell>
          <cell r="AM19">
            <v>-10694</v>
          </cell>
          <cell r="AN19">
            <v>-10903</v>
          </cell>
          <cell r="AO19">
            <v>-11111</v>
          </cell>
          <cell r="AP19">
            <v>-11323</v>
          </cell>
          <cell r="AQ19">
            <v>-11539</v>
          </cell>
          <cell r="AR19">
            <v>-11757</v>
          </cell>
          <cell r="AS19">
            <v>-11980</v>
          </cell>
        </row>
        <row r="20">
          <cell r="A20" t="str">
            <v>Points_Cot</v>
          </cell>
          <cell r="B20" t="str">
            <v>Solde_1 en points de cotisations</v>
          </cell>
        </row>
        <row r="21">
          <cell r="A21" t="str">
            <v>M_GA</v>
          </cell>
          <cell r="B21" t="str">
            <v>Dépenses de gestion</v>
          </cell>
          <cell r="E21">
            <v>442</v>
          </cell>
          <cell r="F21">
            <v>461</v>
          </cell>
          <cell r="G21">
            <v>473</v>
          </cell>
          <cell r="H21">
            <v>485</v>
          </cell>
          <cell r="I21">
            <v>497</v>
          </cell>
          <cell r="J21">
            <v>506</v>
          </cell>
          <cell r="K21">
            <v>516</v>
          </cell>
          <cell r="L21">
            <v>527</v>
          </cell>
          <cell r="M21">
            <v>539</v>
          </cell>
          <cell r="N21">
            <v>551</v>
          </cell>
          <cell r="O21">
            <v>563</v>
          </cell>
          <cell r="P21">
            <v>575</v>
          </cell>
          <cell r="Q21">
            <v>587</v>
          </cell>
          <cell r="R21">
            <v>599</v>
          </cell>
          <cell r="S21">
            <v>610</v>
          </cell>
          <cell r="T21">
            <v>621</v>
          </cell>
          <cell r="U21">
            <v>632</v>
          </cell>
          <cell r="V21">
            <v>643</v>
          </cell>
          <cell r="W21">
            <v>653</v>
          </cell>
          <cell r="X21">
            <v>664</v>
          </cell>
          <cell r="Y21">
            <v>675</v>
          </cell>
          <cell r="Z21">
            <v>686</v>
          </cell>
          <cell r="AA21">
            <v>698</v>
          </cell>
          <cell r="AB21">
            <v>709</v>
          </cell>
          <cell r="AC21">
            <v>721</v>
          </cell>
          <cell r="AD21">
            <v>734</v>
          </cell>
          <cell r="AE21">
            <v>747</v>
          </cell>
          <cell r="AF21">
            <v>760</v>
          </cell>
          <cell r="AG21">
            <v>773</v>
          </cell>
          <cell r="AH21">
            <v>786</v>
          </cell>
          <cell r="AI21">
            <v>799</v>
          </cell>
          <cell r="AJ21">
            <v>813</v>
          </cell>
          <cell r="AK21">
            <v>827</v>
          </cell>
          <cell r="AL21">
            <v>842</v>
          </cell>
          <cell r="AM21">
            <v>856</v>
          </cell>
          <cell r="AN21">
            <v>870</v>
          </cell>
          <cell r="AO21">
            <v>885</v>
          </cell>
          <cell r="AP21">
            <v>900</v>
          </cell>
          <cell r="AQ21">
            <v>915</v>
          </cell>
          <cell r="AR21">
            <v>931</v>
          </cell>
          <cell r="AS21">
            <v>946</v>
          </cell>
        </row>
        <row r="22">
          <cell r="A22" t="str">
            <v>M_ASS</v>
          </cell>
          <cell r="B22" t="str">
            <v>Action sociale</v>
          </cell>
          <cell r="E22">
            <v>120</v>
          </cell>
          <cell r="F22">
            <v>125</v>
          </cell>
          <cell r="G22">
            <v>128</v>
          </cell>
          <cell r="H22">
            <v>131</v>
          </cell>
          <cell r="I22">
            <v>134</v>
          </cell>
          <cell r="J22">
            <v>137</v>
          </cell>
          <cell r="K22">
            <v>140</v>
          </cell>
          <cell r="L22">
            <v>143</v>
          </cell>
          <cell r="M22">
            <v>146</v>
          </cell>
          <cell r="N22">
            <v>149</v>
          </cell>
          <cell r="O22">
            <v>152</v>
          </cell>
          <cell r="P22">
            <v>156</v>
          </cell>
          <cell r="Q22">
            <v>159</v>
          </cell>
          <cell r="R22">
            <v>162</v>
          </cell>
          <cell r="S22">
            <v>165</v>
          </cell>
          <cell r="T22">
            <v>168</v>
          </cell>
          <cell r="U22">
            <v>171</v>
          </cell>
          <cell r="V22">
            <v>174</v>
          </cell>
          <cell r="W22">
            <v>177</v>
          </cell>
          <cell r="X22">
            <v>180</v>
          </cell>
          <cell r="Y22">
            <v>183</v>
          </cell>
          <cell r="Z22">
            <v>186</v>
          </cell>
          <cell r="AA22">
            <v>189</v>
          </cell>
          <cell r="AB22">
            <v>192</v>
          </cell>
          <cell r="AC22">
            <v>195</v>
          </cell>
          <cell r="AD22">
            <v>199</v>
          </cell>
          <cell r="AE22">
            <v>202</v>
          </cell>
          <cell r="AF22">
            <v>206</v>
          </cell>
          <cell r="AG22">
            <v>209</v>
          </cell>
          <cell r="AH22">
            <v>213</v>
          </cell>
          <cell r="AI22">
            <v>216</v>
          </cell>
          <cell r="AJ22">
            <v>220</v>
          </cell>
          <cell r="AK22">
            <v>224</v>
          </cell>
          <cell r="AL22">
            <v>228</v>
          </cell>
          <cell r="AM22">
            <v>232</v>
          </cell>
          <cell r="AN22">
            <v>236</v>
          </cell>
          <cell r="AO22">
            <v>240</v>
          </cell>
          <cell r="AP22">
            <v>244</v>
          </cell>
          <cell r="AQ22">
            <v>248</v>
          </cell>
          <cell r="AR22">
            <v>252</v>
          </cell>
          <cell r="AS22">
            <v>256</v>
          </cell>
        </row>
        <row r="23">
          <cell r="A23" t="str">
            <v>Solde_2</v>
          </cell>
          <cell r="B23" t="str">
            <v>Solde Technique 2</v>
          </cell>
          <cell r="E23">
            <v>-5289</v>
          </cell>
          <cell r="F23">
            <v>-5660</v>
          </cell>
          <cell r="G23">
            <v>-5642</v>
          </cell>
          <cell r="H23">
            <v>-5627</v>
          </cell>
          <cell r="I23">
            <v>-5716</v>
          </cell>
          <cell r="J23">
            <v>-5859</v>
          </cell>
          <cell r="K23">
            <v>-6002</v>
          </cell>
          <cell r="L23">
            <v>-6230</v>
          </cell>
          <cell r="M23">
            <v>-6495</v>
          </cell>
          <cell r="N23">
            <v>-6763</v>
          </cell>
          <cell r="O23">
            <v>-7035</v>
          </cell>
          <cell r="P23">
            <v>-7303</v>
          </cell>
          <cell r="Q23">
            <v>-7548</v>
          </cell>
          <cell r="R23">
            <v>-7782</v>
          </cell>
          <cell r="S23">
            <v>-7980</v>
          </cell>
          <cell r="T23">
            <v>-8162</v>
          </cell>
          <cell r="U23">
            <v>-8331</v>
          </cell>
          <cell r="V23">
            <v>-8488</v>
          </cell>
          <cell r="W23">
            <v>-8637</v>
          </cell>
          <cell r="X23">
            <v>-8788</v>
          </cell>
          <cell r="Y23">
            <v>-8942</v>
          </cell>
          <cell r="Z23">
            <v>-9100</v>
          </cell>
          <cell r="AA23">
            <v>-9267</v>
          </cell>
          <cell r="AB23">
            <v>-9445</v>
          </cell>
          <cell r="AC23">
            <v>-9633</v>
          </cell>
          <cell r="AD23">
            <v>-9836</v>
          </cell>
          <cell r="AE23">
            <v>-10037</v>
          </cell>
          <cell r="AF23">
            <v>-10246</v>
          </cell>
          <cell r="AG23">
            <v>-10452</v>
          </cell>
          <cell r="AH23">
            <v>-10662</v>
          </cell>
          <cell r="AI23">
            <v>-10877</v>
          </cell>
          <cell r="AJ23">
            <v>-11098</v>
          </cell>
          <cell r="AK23">
            <v>-11326</v>
          </cell>
          <cell r="AL23">
            <v>-11554</v>
          </cell>
          <cell r="AM23">
            <v>-11782</v>
          </cell>
          <cell r="AN23">
            <v>-12009</v>
          </cell>
          <cell r="AO23">
            <v>-12236</v>
          </cell>
          <cell r="AP23">
            <v>-12467</v>
          </cell>
          <cell r="AQ23">
            <v>-12702</v>
          </cell>
          <cell r="AR23">
            <v>-12940</v>
          </cell>
          <cell r="AS23">
            <v>-13182</v>
          </cell>
        </row>
        <row r="24">
          <cell r="A24" t="str">
            <v>Prod_Fin</v>
          </cell>
          <cell r="B24" t="str">
            <v>Produits Financiers</v>
          </cell>
        </row>
        <row r="25">
          <cell r="A25" t="str">
            <v>Impot_Sub</v>
          </cell>
          <cell r="B25" t="str">
            <v>Impôts =CSSS</v>
          </cell>
          <cell r="E25">
            <v>2014</v>
          </cell>
          <cell r="F25">
            <v>3681.818181818182</v>
          </cell>
          <cell r="G25">
            <v>3819.4390956663574</v>
          </cell>
          <cell r="H25">
            <v>3953.8488548580754</v>
          </cell>
          <cell r="I25">
            <v>4057.9820130031944</v>
          </cell>
          <cell r="J25">
            <v>4128.627415445258</v>
          </cell>
          <cell r="K25">
            <v>4197.896608748839</v>
          </cell>
          <cell r="L25">
            <v>4266.707065672927</v>
          </cell>
          <cell r="M25">
            <v>4335.05878621752</v>
          </cell>
          <cell r="N25">
            <v>4404.7867159005955</v>
          </cell>
          <cell r="O25">
            <v>4475.432118342659</v>
          </cell>
          <cell r="P25">
            <v>4546.994993543711</v>
          </cell>
          <cell r="Q25">
            <v>4619.934077883244</v>
          </cell>
          <cell r="R25">
            <v>4694.708107740752</v>
          </cell>
          <cell r="S25">
            <v>4770.399610357248</v>
          </cell>
          <cell r="T25">
            <v>4847.008585732732</v>
          </cell>
          <cell r="U25">
            <v>4925.452506626192</v>
          </cell>
          <cell r="V25">
            <v>5004.355163899146</v>
          </cell>
          <cell r="W25">
            <v>5084.634030310582</v>
          </cell>
          <cell r="X25">
            <v>5166.289105860499</v>
          </cell>
          <cell r="Y25">
            <v>5248.861654169405</v>
          </cell>
          <cell r="Z25">
            <v>5332.351675237297</v>
          </cell>
          <cell r="AA25">
            <v>5417.6766418231655</v>
          </cell>
          <cell r="AB25">
            <v>5503.919081168022</v>
          </cell>
          <cell r="AC25">
            <v>5591.53772965136</v>
          </cell>
          <cell r="AD25">
            <v>5680.532587273179</v>
          </cell>
          <cell r="AE25">
            <v>5771.3623904129745</v>
          </cell>
          <cell r="AF25">
            <v>5863.568402691252</v>
          </cell>
          <cell r="AG25">
            <v>5957.1506241080115</v>
          </cell>
          <cell r="AH25">
            <v>6052.567791042747</v>
          </cell>
          <cell r="AI25">
            <v>6149.361167115963</v>
          </cell>
          <cell r="AJ25">
            <v>6247.5307523276615</v>
          </cell>
          <cell r="AK25">
            <v>6347.535283057336</v>
          </cell>
          <cell r="AL25">
            <v>6449.374759304985</v>
          </cell>
          <cell r="AM25">
            <v>6552.590444691116</v>
          </cell>
          <cell r="AN25">
            <v>6657.18233921573</v>
          </cell>
          <cell r="AO25">
            <v>6764.067915637813</v>
          </cell>
          <cell r="AP25">
            <v>6872.329701198377</v>
          </cell>
          <cell r="AQ25">
            <v>6981.967695897423</v>
          </cell>
          <cell r="AR25">
            <v>7093.899372493939</v>
          </cell>
          <cell r="AS25">
            <v>7207.2072582289375</v>
          </cell>
        </row>
        <row r="26">
          <cell r="A26" t="str">
            <v>T_Compens</v>
          </cell>
          <cell r="B26" t="str">
            <v>Transferts de compensation </v>
          </cell>
        </row>
        <row r="27">
          <cell r="A27" t="str">
            <v>Eff_Flux</v>
          </cell>
          <cell r="B27" t="str">
            <v>Effectif flux nouveaux droits</v>
          </cell>
        </row>
        <row r="28">
          <cell r="A28" t="str">
            <v>Pmoy_Flux</v>
          </cell>
          <cell r="B28" t="str">
            <v>Pension moyenne flux nouveaux droits</v>
          </cell>
        </row>
        <row r="29">
          <cell r="A29" t="str">
            <v>R_Diverses</v>
          </cell>
          <cell r="B29" t="str">
            <v>Recettes diverses</v>
          </cell>
        </row>
        <row r="30">
          <cell r="A30" t="str">
            <v>Fin_Tab_Valeurs</v>
          </cell>
          <cell r="B30" t="str">
            <v>Fin de la partie normalisée</v>
          </cell>
        </row>
        <row r="45">
          <cell r="A45" t="str">
            <v>Organisme:</v>
          </cell>
          <cell r="B45" t="str">
            <v>CANCAVA base</v>
          </cell>
          <cell r="C45">
            <v>0</v>
          </cell>
          <cell r="D45">
            <v>0</v>
          </cell>
          <cell r="E45">
            <v>0</v>
          </cell>
          <cell r="F45">
            <v>0</v>
          </cell>
          <cell r="G45" t="str">
            <v>Tcot</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row>
        <row r="46">
          <cell r="A46" t="str">
            <v>Variante:</v>
          </cell>
          <cell r="B46" t="str">
            <v>H0_T</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row>
        <row r="47">
          <cell r="A47" t="str">
            <v>Dates</v>
          </cell>
          <cell r="B47" t="str">
            <v>n.s.</v>
          </cell>
          <cell r="C47">
            <v>0</v>
          </cell>
          <cell r="D47">
            <v>0</v>
          </cell>
          <cell r="E47">
            <v>2000</v>
          </cell>
          <cell r="F47">
            <v>2001</v>
          </cell>
          <cell r="G47">
            <v>2002</v>
          </cell>
          <cell r="H47">
            <v>2003</v>
          </cell>
          <cell r="I47">
            <v>2004</v>
          </cell>
          <cell r="J47">
            <v>2005</v>
          </cell>
          <cell r="K47">
            <v>2006</v>
          </cell>
          <cell r="L47">
            <v>2007</v>
          </cell>
          <cell r="M47">
            <v>2008</v>
          </cell>
          <cell r="N47">
            <v>2009</v>
          </cell>
          <cell r="O47">
            <v>2010</v>
          </cell>
          <cell r="P47">
            <v>2011</v>
          </cell>
          <cell r="Q47">
            <v>2012</v>
          </cell>
          <cell r="R47">
            <v>2013</v>
          </cell>
          <cell r="S47">
            <v>2014</v>
          </cell>
          <cell r="T47">
            <v>2015</v>
          </cell>
          <cell r="U47">
            <v>2016</v>
          </cell>
          <cell r="V47">
            <v>2017</v>
          </cell>
          <cell r="W47">
            <v>2018</v>
          </cell>
          <cell r="X47">
            <v>2019</v>
          </cell>
          <cell r="Y47">
            <v>2020</v>
          </cell>
          <cell r="Z47">
            <v>2021</v>
          </cell>
          <cell r="AA47">
            <v>2022</v>
          </cell>
          <cell r="AB47">
            <v>2023</v>
          </cell>
          <cell r="AC47">
            <v>2024</v>
          </cell>
          <cell r="AD47">
            <v>2025</v>
          </cell>
          <cell r="AE47">
            <v>2026</v>
          </cell>
          <cell r="AF47">
            <v>2027</v>
          </cell>
          <cell r="AG47">
            <v>2028</v>
          </cell>
          <cell r="AH47">
            <v>2029</v>
          </cell>
          <cell r="AI47">
            <v>2030</v>
          </cell>
          <cell r="AJ47">
            <v>2031</v>
          </cell>
          <cell r="AK47">
            <v>2032</v>
          </cell>
          <cell r="AL47">
            <v>2033</v>
          </cell>
          <cell r="AM47">
            <v>2034</v>
          </cell>
          <cell r="AN47">
            <v>2035</v>
          </cell>
          <cell r="AO47">
            <v>2036</v>
          </cell>
          <cell r="AP47">
            <v>2037</v>
          </cell>
          <cell r="AQ47">
            <v>2038</v>
          </cell>
          <cell r="AR47">
            <v>2039</v>
          </cell>
          <cell r="AS47">
            <v>2040</v>
          </cell>
          <cell r="AT47">
            <v>2041</v>
          </cell>
          <cell r="AU47">
            <v>2042</v>
          </cell>
          <cell r="AV47">
            <v>2043</v>
          </cell>
          <cell r="AW47">
            <v>2044</v>
          </cell>
          <cell r="AX47">
            <v>2045</v>
          </cell>
          <cell r="AY47">
            <v>2046</v>
          </cell>
          <cell r="AZ47">
            <v>2047</v>
          </cell>
          <cell r="BA47">
            <v>2048</v>
          </cell>
          <cell r="BB47">
            <v>2049</v>
          </cell>
          <cell r="BC47">
            <v>2050</v>
          </cell>
        </row>
        <row r="48">
          <cell r="A48" t="str">
            <v>Eff_Cotisants</v>
          </cell>
          <cell r="B48" t="str">
            <v>Effectif de cotisants en moyenne annuelle</v>
          </cell>
          <cell r="C48">
            <v>0</v>
          </cell>
          <cell r="D48">
            <v>0</v>
          </cell>
          <cell r="E48">
            <v>499628</v>
          </cell>
          <cell r="F48">
            <v>509307</v>
          </cell>
          <cell r="G48">
            <v>516064</v>
          </cell>
          <cell r="H48">
            <v>525026</v>
          </cell>
          <cell r="I48">
            <v>532283.3095387495</v>
          </cell>
          <cell r="J48">
            <v>535297.7813173875</v>
          </cell>
          <cell r="K48">
            <v>539464.6394544054</v>
          </cell>
          <cell r="L48">
            <v>543597.5310178131</v>
          </cell>
          <cell r="M48">
            <v>547523.8505216911</v>
          </cell>
          <cell r="N48">
            <v>551298.2336601131</v>
          </cell>
          <cell r="O48">
            <v>554977.6463189179</v>
          </cell>
          <cell r="P48">
            <v>558614.1651976682</v>
          </cell>
          <cell r="Q48">
            <v>562294.4126447494</v>
          </cell>
          <cell r="R48">
            <v>565975.7375330111</v>
          </cell>
          <cell r="S48">
            <v>569405.885689673</v>
          </cell>
          <cell r="T48">
            <v>571588.7376922617</v>
          </cell>
          <cell r="U48">
            <v>571781.8696078638</v>
          </cell>
          <cell r="V48">
            <v>570929.3503935572</v>
          </cell>
          <cell r="W48">
            <v>569922.7900534738</v>
          </cell>
          <cell r="X48">
            <v>568800.7326191906</v>
          </cell>
          <cell r="Y48">
            <v>567562.98404894</v>
          </cell>
          <cell r="Z48">
            <v>566223.4028890845</v>
          </cell>
          <cell r="AA48">
            <v>564831.5964675626</v>
          </cell>
          <cell r="AB48">
            <v>563444.2437829324</v>
          </cell>
          <cell r="AC48">
            <v>562055.4909576891</v>
          </cell>
          <cell r="AD48">
            <v>560634.0184210112</v>
          </cell>
          <cell r="AE48">
            <v>559194.8242590332</v>
          </cell>
          <cell r="AF48">
            <v>557677.6321907967</v>
          </cell>
          <cell r="AG48">
            <v>556002.7932970761</v>
          </cell>
          <cell r="AH48">
            <v>554231.2193452258</v>
          </cell>
          <cell r="AI48">
            <v>552468.362457776</v>
          </cell>
          <cell r="AJ48">
            <v>550804.6991874368</v>
          </cell>
          <cell r="AK48">
            <v>549323.0331133981</v>
          </cell>
          <cell r="AL48">
            <v>548108.9028631843</v>
          </cell>
          <cell r="AM48">
            <v>547200.5643362204</v>
          </cell>
          <cell r="AN48">
            <v>546409.3505338221</v>
          </cell>
          <cell r="AO48">
            <v>545443.312259065</v>
          </cell>
          <cell r="AP48">
            <v>544244.5566164769</v>
          </cell>
          <cell r="AQ48">
            <v>542941.3899491503</v>
          </cell>
          <cell r="AR48">
            <v>541608.2620760127</v>
          </cell>
          <cell r="AS48">
            <v>540257.175966005</v>
          </cell>
          <cell r="AT48">
            <v>538913.9340957544</v>
          </cell>
          <cell r="AU48">
            <v>537596.6598082714</v>
          </cell>
          <cell r="AV48">
            <v>536260.9811758606</v>
          </cell>
          <cell r="AW48">
            <v>534840.0996925085</v>
          </cell>
          <cell r="AX48">
            <v>533336.1744615256</v>
          </cell>
          <cell r="AY48">
            <v>531800.8697729135</v>
          </cell>
          <cell r="AZ48">
            <v>530276.8399818204</v>
          </cell>
          <cell r="BA48">
            <v>528801.9648624902</v>
          </cell>
          <cell r="BB48">
            <v>527401.3240944024</v>
          </cell>
          <cell r="BC48">
            <v>526055.7060929334</v>
          </cell>
        </row>
        <row r="49">
          <cell r="A49" t="str">
            <v>Eff_Cotisants_h</v>
          </cell>
          <cell r="B49" t="str">
            <v>Effectif de cotisants hommes</v>
          </cell>
          <cell r="C49">
            <v>0</v>
          </cell>
          <cell r="D49">
            <v>0</v>
          </cell>
          <cell r="E49">
            <v>0</v>
          </cell>
          <cell r="F49">
            <v>0</v>
          </cell>
          <cell r="G49">
            <v>0</v>
          </cell>
          <cell r="H49">
            <v>0</v>
          </cell>
          <cell r="I49">
            <v>430906.07839540986</v>
          </cell>
          <cell r="J49">
            <v>433346.42207947554</v>
          </cell>
          <cell r="K49">
            <v>436719.67175098666</v>
          </cell>
          <cell r="L49">
            <v>440065.4240300966</v>
          </cell>
          <cell r="M49">
            <v>443243.9474021888</v>
          </cell>
          <cell r="N49">
            <v>446299.47179567115</v>
          </cell>
          <cell r="O49">
            <v>449278.1135287322</v>
          </cell>
          <cell r="P49">
            <v>452222.03091440245</v>
          </cell>
          <cell r="Q49">
            <v>455201.34844423574</v>
          </cell>
          <cell r="R49">
            <v>458181.5382087333</v>
          </cell>
          <cell r="S49">
            <v>460958.38967864553</v>
          </cell>
          <cell r="T49">
            <v>462725.5016269201</v>
          </cell>
          <cell r="U49">
            <v>462881.8501632611</v>
          </cell>
          <cell r="V49">
            <v>462191.69943936955</v>
          </cell>
          <cell r="W49">
            <v>461376.8458434724</v>
          </cell>
          <cell r="X49">
            <v>460468.4924157457</v>
          </cell>
          <cell r="Y49">
            <v>459466.482071089</v>
          </cell>
          <cell r="Z49">
            <v>458382.03389482456</v>
          </cell>
          <cell r="AA49">
            <v>457255.30713816074</v>
          </cell>
          <cell r="AB49">
            <v>456132.1858717769</v>
          </cell>
          <cell r="AC49">
            <v>455007.9311317534</v>
          </cell>
          <cell r="AD49">
            <v>453857.18838757265</v>
          </cell>
          <cell r="AE49">
            <v>452692.0992309385</v>
          </cell>
          <cell r="AF49">
            <v>451463.8674381627</v>
          </cell>
          <cell r="AG49">
            <v>450108.01380824257</v>
          </cell>
          <cell r="AH49">
            <v>448673.8490218016</v>
          </cell>
          <cell r="AI49">
            <v>447246.7410800386</v>
          </cell>
          <cell r="AJ49">
            <v>445899.93461956666</v>
          </cell>
          <cell r="AK49">
            <v>444700.46267380664</v>
          </cell>
          <cell r="AL49">
            <v>443717.57240779384</v>
          </cell>
          <cell r="AM49">
            <v>442982.23358903104</v>
          </cell>
          <cell r="AN49">
            <v>442341.71219731565</v>
          </cell>
          <cell r="AO49">
            <v>441559.66286081716</v>
          </cell>
          <cell r="AP49">
            <v>440589.2187950804</v>
          </cell>
          <cell r="AQ49">
            <v>439534.2494781943</v>
          </cell>
          <cell r="AR49">
            <v>438455.02525600494</v>
          </cell>
          <cell r="AS49">
            <v>437361.26308710634</v>
          </cell>
          <cell r="AT49">
            <v>436273.851195202</v>
          </cell>
          <cell r="AU49">
            <v>435207.46115257574</v>
          </cell>
          <cell r="AV49">
            <v>434126.17183758225</v>
          </cell>
          <cell r="AW49">
            <v>432975.9067651613</v>
          </cell>
          <cell r="AX49">
            <v>431758.4135943855</v>
          </cell>
          <cell r="AY49">
            <v>430515.5167074051</v>
          </cell>
          <cell r="AZ49">
            <v>429281.7468382835</v>
          </cell>
          <cell r="BA49">
            <v>428087.76982997596</v>
          </cell>
          <cell r="BB49">
            <v>426953.88948198507</v>
          </cell>
          <cell r="BC49">
            <v>425864.5536134407</v>
          </cell>
        </row>
        <row r="50">
          <cell r="A50" t="str">
            <v>Eff_Cotisants_f</v>
          </cell>
          <cell r="B50" t="str">
            <v>Effectif de cotisants femmes</v>
          </cell>
          <cell r="C50">
            <v>0</v>
          </cell>
          <cell r="D50">
            <v>0</v>
          </cell>
          <cell r="E50">
            <v>0</v>
          </cell>
          <cell r="F50">
            <v>0</v>
          </cell>
          <cell r="G50">
            <v>0</v>
          </cell>
          <cell r="H50">
            <v>0</v>
          </cell>
          <cell r="I50">
            <v>101377.23114333971</v>
          </cell>
          <cell r="J50">
            <v>101951.35923791188</v>
          </cell>
          <cell r="K50">
            <v>102744.96770341878</v>
          </cell>
          <cell r="L50">
            <v>103532.10698771646</v>
          </cell>
          <cell r="M50">
            <v>104279.90311950231</v>
          </cell>
          <cell r="N50">
            <v>104998.76186444194</v>
          </cell>
          <cell r="O50">
            <v>105699.53279018559</v>
          </cell>
          <cell r="P50">
            <v>106392.1342832658</v>
          </cell>
          <cell r="Q50">
            <v>107093.06420051369</v>
          </cell>
          <cell r="R50">
            <v>107794.19932427784</v>
          </cell>
          <cell r="S50">
            <v>108447.49601102754</v>
          </cell>
          <cell r="T50">
            <v>108863.2360653416</v>
          </cell>
          <cell r="U50">
            <v>108900.01944460273</v>
          </cell>
          <cell r="V50">
            <v>108737.6509541877</v>
          </cell>
          <cell r="W50">
            <v>108545.94421000135</v>
          </cell>
          <cell r="X50">
            <v>108332.24020344488</v>
          </cell>
          <cell r="Y50">
            <v>108096.50197785106</v>
          </cell>
          <cell r="Z50">
            <v>107841.36899426003</v>
          </cell>
          <cell r="AA50">
            <v>107576.28932940187</v>
          </cell>
          <cell r="AB50">
            <v>107312.05791115557</v>
          </cell>
          <cell r="AC50">
            <v>107047.55982593574</v>
          </cell>
          <cell r="AD50">
            <v>106776.83003343848</v>
          </cell>
          <cell r="AE50">
            <v>106502.72502809478</v>
          </cell>
          <cell r="AF50">
            <v>106213.76475263397</v>
          </cell>
          <cell r="AG50">
            <v>105894.77948883362</v>
          </cell>
          <cell r="AH50">
            <v>105557.37032342426</v>
          </cell>
          <cell r="AI50">
            <v>105221.6213777374</v>
          </cell>
          <cell r="AJ50">
            <v>104904.76456787024</v>
          </cell>
          <cell r="AK50">
            <v>104622.57043959147</v>
          </cell>
          <cell r="AL50">
            <v>104391.33045539052</v>
          </cell>
          <cell r="AM50">
            <v>104218.33074718936</v>
          </cell>
          <cell r="AN50">
            <v>104067.63833650638</v>
          </cell>
          <cell r="AO50">
            <v>103883.64939824787</v>
          </cell>
          <cell r="AP50">
            <v>103655.33782139645</v>
          </cell>
          <cell r="AQ50">
            <v>103407.14047095596</v>
          </cell>
          <cell r="AR50">
            <v>103153.2368200077</v>
          </cell>
          <cell r="AS50">
            <v>102895.9128788986</v>
          </cell>
          <cell r="AT50">
            <v>102640.08290055244</v>
          </cell>
          <cell r="AU50">
            <v>102389.19865569574</v>
          </cell>
          <cell r="AV50">
            <v>102134.80933827841</v>
          </cell>
          <cell r="AW50">
            <v>101864.19292734713</v>
          </cell>
          <cell r="AX50">
            <v>101577.76086714011</v>
          </cell>
          <cell r="AY50">
            <v>101285.35306550842</v>
          </cell>
          <cell r="AZ50">
            <v>100995.093143537</v>
          </cell>
          <cell r="BA50">
            <v>100714.19503251424</v>
          </cell>
          <cell r="BB50">
            <v>100447.4346124173</v>
          </cell>
          <cell r="BC50">
            <v>100191.15247949277</v>
          </cell>
        </row>
        <row r="51">
          <cell r="A51" t="str">
            <v>Sal_Plaf</v>
          </cell>
          <cell r="B51" t="str">
            <v>Masse des salaires plafonnés</v>
          </cell>
          <cell r="C51">
            <v>0</v>
          </cell>
          <cell r="D51">
            <v>0</v>
          </cell>
          <cell r="E51">
            <v>7632</v>
          </cell>
          <cell r="F51">
            <v>8292</v>
          </cell>
          <cell r="G51">
            <v>9333</v>
          </cell>
          <cell r="H51">
            <v>9706</v>
          </cell>
          <cell r="I51">
            <v>9630.317680197302</v>
          </cell>
          <cell r="J51">
            <v>9859.184332710754</v>
          </cell>
          <cell r="K51">
            <v>10134.648670570381</v>
          </cell>
          <cell r="L51">
            <v>10416.537033158147</v>
          </cell>
          <cell r="M51">
            <v>10701.609523343923</v>
          </cell>
          <cell r="N51">
            <v>10990.889237713931</v>
          </cell>
          <cell r="O51">
            <v>11274.464018856832</v>
          </cell>
          <cell r="P51">
            <v>11563.958979835843</v>
          </cell>
          <cell r="Q51">
            <v>11861.307099142477</v>
          </cell>
          <cell r="R51">
            <v>12165.803017683413</v>
          </cell>
          <cell r="S51">
            <v>12459.84661871162</v>
          </cell>
          <cell r="T51">
            <v>12732.749216068341</v>
          </cell>
          <cell r="U51">
            <v>12966.318361468593</v>
          </cell>
          <cell r="V51">
            <v>13180.03149561502</v>
          </cell>
          <cell r="W51">
            <v>13393.61713234035</v>
          </cell>
          <cell r="X51">
            <v>13607.858395765856</v>
          </cell>
          <cell r="Y51">
            <v>13822.65522466755</v>
          </cell>
          <cell r="Z51">
            <v>14038.251080510458</v>
          </cell>
          <cell r="AA51">
            <v>14255.811730988993</v>
          </cell>
          <cell r="AB51">
            <v>14476.77060295893</v>
          </cell>
          <cell r="AC51">
            <v>14701.028489477552</v>
          </cell>
          <cell r="AD51">
            <v>14927.797970387184</v>
          </cell>
          <cell r="AE51">
            <v>15157.487658500939</v>
          </cell>
          <cell r="AF51">
            <v>15388.457308503765</v>
          </cell>
          <cell r="AG51">
            <v>15618.4024600543</v>
          </cell>
          <cell r="AH51">
            <v>15848.873527629805</v>
          </cell>
          <cell r="AI51">
            <v>16082.834952573838</v>
          </cell>
          <cell r="AJ51">
            <v>16323.023543360378</v>
          </cell>
          <cell r="AK51">
            <v>16572.138629771318</v>
          </cell>
          <cell r="AL51">
            <v>16833.149578776163</v>
          </cell>
          <cell r="AM51">
            <v>17107.747860256994</v>
          </cell>
          <cell r="AN51">
            <v>17390.505454095095</v>
          </cell>
          <cell r="AO51">
            <v>17672.235139183605</v>
          </cell>
          <cell r="AP51">
            <v>17950.796861353996</v>
          </cell>
          <cell r="AQ51">
            <v>18230.1552284791</v>
          </cell>
          <cell r="AR51">
            <v>18512.730333647934</v>
          </cell>
          <cell r="AS51">
            <v>18798.94669224683</v>
          </cell>
          <cell r="AT51">
            <v>19089.746578696104</v>
          </cell>
          <cell r="AU51">
            <v>19385.860799413662</v>
          </cell>
          <cell r="AV51">
            <v>19685.774443250317</v>
          </cell>
          <cell r="AW51">
            <v>19987.019921594565</v>
          </cell>
          <cell r="AX51">
            <v>20289.572834007904</v>
          </cell>
          <cell r="AY51">
            <v>20595.32660837111</v>
          </cell>
          <cell r="AZ51">
            <v>20905.95820546334</v>
          </cell>
          <cell r="BA51">
            <v>21223.072440317814</v>
          </cell>
          <cell r="BB51">
            <v>21547.862225611865</v>
          </cell>
          <cell r="BC51">
            <v>21879.75667960965</v>
          </cell>
        </row>
        <row r="52">
          <cell r="A52" t="str">
            <v>Sal_Tot</v>
          </cell>
          <cell r="B52" t="str">
            <v>Masse salaires totale</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row>
        <row r="53">
          <cell r="A53" t="str">
            <v>M_Cotisations</v>
          </cell>
          <cell r="B53" t="str">
            <v>Masse des cotisations sur l'année (en Meuros)</v>
          </cell>
          <cell r="C53">
            <v>0</v>
          </cell>
          <cell r="D53">
            <v>0</v>
          </cell>
          <cell r="E53">
            <v>1202.3501540497318</v>
          </cell>
          <cell r="F53">
            <v>1300.359627231663</v>
          </cell>
          <cell r="G53">
            <v>1359</v>
          </cell>
          <cell r="H53">
            <v>1353</v>
          </cell>
          <cell r="I53">
            <v>1502.1458093879185</v>
          </cell>
          <cell r="J53">
            <v>1553.3299873896322</v>
          </cell>
          <cell r="K53">
            <v>1612.9740476065876</v>
          </cell>
          <cell r="L53">
            <v>1657.8378241375594</v>
          </cell>
          <cell r="M53">
            <v>1703.2083686233764</v>
          </cell>
          <cell r="N53">
            <v>1749.248511399397</v>
          </cell>
          <cell r="O53">
            <v>1796.1416120325523</v>
          </cell>
          <cell r="P53">
            <v>1842.2612275653591</v>
          </cell>
          <cell r="Q53">
            <v>1889.6319344524454</v>
          </cell>
          <cell r="R53">
            <v>1938.1413615144077</v>
          </cell>
          <cell r="S53">
            <v>1986.9355112623748</v>
          </cell>
          <cell r="T53">
            <v>2030.4544949543167</v>
          </cell>
          <cell r="U53">
            <v>2067.7010874311472</v>
          </cell>
          <cell r="V53">
            <v>2101.781299527901</v>
          </cell>
          <cell r="W53">
            <v>2135.841179981632</v>
          </cell>
          <cell r="X53">
            <v>2170.0056113188994</v>
          </cell>
          <cell r="Y53">
            <v>2204.258637067258</v>
          </cell>
          <cell r="Z53">
            <v>2238.6390813186317</v>
          </cell>
          <cell r="AA53">
            <v>2273.332845657589</v>
          </cell>
          <cell r="AB53">
            <v>2308.568514496901</v>
          </cell>
          <cell r="AC53">
            <v>2344.3302675938726</v>
          </cell>
          <cell r="AD53">
            <v>2380.4925373455103</v>
          </cell>
          <cell r="AE53">
            <v>2417.120484049014</v>
          </cell>
          <cell r="AF53">
            <v>2453.952542553271</v>
          </cell>
          <cell r="AG53">
            <v>2490.621227268237</v>
          </cell>
          <cell r="AH53">
            <v>2527.3737782825183</v>
          </cell>
          <cell r="AI53">
            <v>2564.682926437579</v>
          </cell>
          <cell r="AJ53">
            <v>2602.9851026230513</v>
          </cell>
          <cell r="AK53">
            <v>2642.710761110512</v>
          </cell>
          <cell r="AL53">
            <v>2684.333418216676</v>
          </cell>
          <cell r="AM53">
            <v>2728.1228077254123</v>
          </cell>
          <cell r="AN53">
            <v>2773.2133390512404</v>
          </cell>
          <cell r="AO53">
            <v>2818.1399527575827</v>
          </cell>
          <cell r="AP53">
            <v>2862.5613806287365</v>
          </cell>
          <cell r="AQ53">
            <v>2907.1098471544456</v>
          </cell>
          <cell r="AR53">
            <v>2952.171277542801</v>
          </cell>
          <cell r="AS53">
            <v>2997.813368028114</v>
          </cell>
          <cell r="AT53">
            <v>3044.1863803723754</v>
          </cell>
          <cell r="AU53">
            <v>3091.4068541501133</v>
          </cell>
          <cell r="AV53">
            <v>3139.2332108852147</v>
          </cell>
          <cell r="AW53">
            <v>3187.271951396717</v>
          </cell>
          <cell r="AX53">
            <v>3235.5191846176403</v>
          </cell>
          <cell r="AY53">
            <v>3284.2768499866847</v>
          </cell>
          <cell r="AZ53">
            <v>3333.812367563267</v>
          </cell>
          <cell r="BA53">
            <v>3384.3816525344723</v>
          </cell>
          <cell r="BB53">
            <v>3436.1749352163715</v>
          </cell>
          <cell r="BC53">
            <v>3489.1011787584785</v>
          </cell>
        </row>
        <row r="54">
          <cell r="A54" t="str">
            <v>M_Cotisations_h</v>
          </cell>
          <cell r="B54" t="str">
            <v>Masse des cotisations hommes</v>
          </cell>
          <cell r="C54">
            <v>0</v>
          </cell>
          <cell r="D54">
            <v>0</v>
          </cell>
          <cell r="E54">
            <v>0</v>
          </cell>
          <cell r="F54">
            <v>0</v>
          </cell>
          <cell r="G54">
            <v>0</v>
          </cell>
          <cell r="H54">
            <v>0</v>
          </cell>
          <cell r="I54">
            <v>1216.0512048787532</v>
          </cell>
          <cell r="J54">
            <v>1257.4869835766112</v>
          </cell>
          <cell r="K54">
            <v>1305.7713983367494</v>
          </cell>
          <cell r="L54">
            <v>1342.090542034344</v>
          </cell>
          <cell r="M54">
            <v>1378.819936040685</v>
          </cell>
          <cell r="N54">
            <v>1416.091398468412</v>
          </cell>
          <cell r="O54">
            <v>1454.0533667201394</v>
          </cell>
          <cell r="P54">
            <v>1491.389165739588</v>
          </cell>
          <cell r="Q54">
            <v>1529.7377766573738</v>
          </cell>
          <cell r="R54">
            <v>1569.0082302032342</v>
          </cell>
          <cell r="S54">
            <v>1608.5091789268654</v>
          </cell>
          <cell r="T54">
            <v>1643.7396553712583</v>
          </cell>
          <cell r="U54">
            <v>1673.8923631683356</v>
          </cell>
          <cell r="V54">
            <v>1701.4817507788953</v>
          </cell>
          <cell r="W54">
            <v>1729.0546790558535</v>
          </cell>
          <cell r="X54">
            <v>1756.7122457394844</v>
          </cell>
          <cell r="Y54">
            <v>1784.4415333836776</v>
          </cell>
          <cell r="Z54">
            <v>1812.2739717494244</v>
          </cell>
          <cell r="AA54">
            <v>1840.3600561112135</v>
          </cell>
          <cell r="AB54">
            <v>1868.8848353163876</v>
          </cell>
          <cell r="AC54">
            <v>1897.8355022026408</v>
          </cell>
          <cell r="AD54">
            <v>1927.1104044312508</v>
          </cell>
          <cell r="AE54">
            <v>1956.7622920475812</v>
          </cell>
          <cell r="AF54">
            <v>1986.5794168911184</v>
          </cell>
          <cell r="AG54">
            <v>2016.2642836856571</v>
          </cell>
          <cell r="AH54">
            <v>2046.017043858464</v>
          </cell>
          <cell r="AI54">
            <v>2076.2203932365264</v>
          </cell>
          <cell r="AJ54">
            <v>2107.2276412811652</v>
          </cell>
          <cell r="AK54">
            <v>2139.3872591107793</v>
          </cell>
          <cell r="AL54">
            <v>2173.082578374995</v>
          </cell>
          <cell r="AM54">
            <v>2208.5319600087773</v>
          </cell>
          <cell r="AN54">
            <v>2245.0346713245513</v>
          </cell>
          <cell r="AO54">
            <v>2281.404683981541</v>
          </cell>
          <cell r="AP54">
            <v>2317.365726696547</v>
          </cell>
          <cell r="AQ54">
            <v>2353.429612244829</v>
          </cell>
          <cell r="AR54">
            <v>2389.908763750391</v>
          </cell>
          <cell r="AS54">
            <v>2426.8579844327496</v>
          </cell>
          <cell r="AT54">
            <v>2464.3989177037333</v>
          </cell>
          <cell r="AU54">
            <v>2502.6259070585866</v>
          </cell>
          <cell r="AV54">
            <v>2541.3433835121364</v>
          </cell>
          <cell r="AW54">
            <v>2580.2327911773227</v>
          </cell>
          <cell r="AX54">
            <v>2619.29097855613</v>
          </cell>
          <cell r="AY54">
            <v>2658.7623778914754</v>
          </cell>
          <cell r="AZ54">
            <v>2698.8634782309123</v>
          </cell>
          <cell r="BA54">
            <v>2739.801457174465</v>
          </cell>
          <cell r="BB54">
            <v>2781.7303190322214</v>
          </cell>
          <cell r="BC54">
            <v>2824.576368612969</v>
          </cell>
        </row>
        <row r="55">
          <cell r="A55" t="str">
            <v>M_Cotisations_f</v>
          </cell>
          <cell r="B55" t="str">
            <v>Masse des cotisations femmes</v>
          </cell>
          <cell r="C55">
            <v>0</v>
          </cell>
          <cell r="D55">
            <v>0</v>
          </cell>
          <cell r="E55">
            <v>0</v>
          </cell>
          <cell r="F55">
            <v>0</v>
          </cell>
          <cell r="G55">
            <v>0</v>
          </cell>
          <cell r="H55">
            <v>0</v>
          </cell>
          <cell r="I55">
            <v>286.09460450916515</v>
          </cell>
          <cell r="J55">
            <v>295.843003813021</v>
          </cell>
          <cell r="K55">
            <v>307.20264926983833</v>
          </cell>
          <cell r="L55">
            <v>315.7472821032155</v>
          </cell>
          <cell r="M55">
            <v>324.38843258269156</v>
          </cell>
          <cell r="N55">
            <v>333.15711293098497</v>
          </cell>
          <cell r="O55">
            <v>342.0882453124131</v>
          </cell>
          <cell r="P55">
            <v>350.87206182577114</v>
          </cell>
          <cell r="Q55">
            <v>359.89415779507175</v>
          </cell>
          <cell r="R55">
            <v>369.13313131117354</v>
          </cell>
          <cell r="S55">
            <v>378.4263323355095</v>
          </cell>
          <cell r="T55">
            <v>386.7148395830582</v>
          </cell>
          <cell r="U55">
            <v>393.8087242628116</v>
          </cell>
          <cell r="V55">
            <v>400.29954874900574</v>
          </cell>
          <cell r="W55">
            <v>406.78650092577857</v>
          </cell>
          <cell r="X55">
            <v>413.2933655794151</v>
          </cell>
          <cell r="Y55">
            <v>419.81710368358034</v>
          </cell>
          <cell r="Z55">
            <v>426.36510956920705</v>
          </cell>
          <cell r="AA55">
            <v>432.9727895463755</v>
          </cell>
          <cell r="AB55">
            <v>439.68367918051337</v>
          </cell>
          <cell r="AC55">
            <v>446.4947653912318</v>
          </cell>
          <cell r="AD55">
            <v>453.3821329142595</v>
          </cell>
          <cell r="AE55">
            <v>460.35819200143277</v>
          </cell>
          <cell r="AF55">
            <v>467.37312566215303</v>
          </cell>
          <cell r="AG55">
            <v>474.35694358258013</v>
          </cell>
          <cell r="AH55">
            <v>481.3567344240544</v>
          </cell>
          <cell r="AI55">
            <v>488.46253320105245</v>
          </cell>
          <cell r="AJ55">
            <v>495.7574613418857</v>
          </cell>
          <cell r="AK55">
            <v>503.3235019997332</v>
          </cell>
          <cell r="AL55">
            <v>511.25083984168026</v>
          </cell>
          <cell r="AM55">
            <v>519.5908477166352</v>
          </cell>
          <cell r="AN55">
            <v>528.1786677266895</v>
          </cell>
          <cell r="AO55">
            <v>536.7352687760414</v>
          </cell>
          <cell r="AP55">
            <v>545.1956539321897</v>
          </cell>
          <cell r="AQ55">
            <v>553.6802349096163</v>
          </cell>
          <cell r="AR55">
            <v>562.2625137924099</v>
          </cell>
          <cell r="AS55">
            <v>570.955383595364</v>
          </cell>
          <cell r="AT55">
            <v>579.7874626686422</v>
          </cell>
          <cell r="AU55">
            <v>588.7809470915267</v>
          </cell>
          <cell r="AV55">
            <v>597.8898273730783</v>
          </cell>
          <cell r="AW55">
            <v>607.039160219394</v>
          </cell>
          <cell r="AX55">
            <v>616.2282060615108</v>
          </cell>
          <cell r="AY55">
            <v>625.5144720952094</v>
          </cell>
          <cell r="AZ55">
            <v>634.9488893323548</v>
          </cell>
          <cell r="BA55">
            <v>644.5801953600075</v>
          </cell>
          <cell r="BB55">
            <v>654.44461618415</v>
          </cell>
          <cell r="BC55">
            <v>664.5248101455098</v>
          </cell>
        </row>
        <row r="56">
          <cell r="A56" t="str">
            <v>FSV_Maj_E</v>
          </cell>
          <cell r="B56" t="str">
            <v>FSV Majorations 10% pour enfant</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row>
        <row r="57">
          <cell r="A57" t="str">
            <v>FSV_Cho</v>
          </cell>
          <cell r="B57" t="str">
            <v>FSV Validation Chômage</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row>
        <row r="58">
          <cell r="A58" t="str">
            <v>Cot_Maj_E_Cho</v>
          </cell>
          <cell r="B58" t="str">
            <v>Total Cotisation et FSV Majoration enfant et chômage (en Meuros)</v>
          </cell>
          <cell r="C58">
            <v>0</v>
          </cell>
          <cell r="D58">
            <v>0</v>
          </cell>
          <cell r="E58">
            <v>0</v>
          </cell>
          <cell r="F58">
            <v>0</v>
          </cell>
          <cell r="G58">
            <v>0</v>
          </cell>
          <cell r="H58">
            <v>0</v>
          </cell>
          <cell r="I58">
            <v>1502.1458093879185</v>
          </cell>
          <cell r="J58">
            <v>1553.3299873896322</v>
          </cell>
          <cell r="K58">
            <v>1612.9740476065876</v>
          </cell>
          <cell r="L58">
            <v>1657.8378241375594</v>
          </cell>
          <cell r="M58">
            <v>1703.2083686233764</v>
          </cell>
          <cell r="N58">
            <v>1749.248511399397</v>
          </cell>
          <cell r="O58">
            <v>1796.1416120325523</v>
          </cell>
          <cell r="P58">
            <v>1842.2612275653591</v>
          </cell>
          <cell r="Q58">
            <v>1889.6319344524454</v>
          </cell>
          <cell r="R58">
            <v>1938.1413615144077</v>
          </cell>
          <cell r="S58">
            <v>1986.9355112623748</v>
          </cell>
          <cell r="T58">
            <v>2030.4544949543167</v>
          </cell>
          <cell r="U58">
            <v>2067.7010874311472</v>
          </cell>
          <cell r="V58">
            <v>2101.781299527901</v>
          </cell>
          <cell r="W58">
            <v>2135.841179981632</v>
          </cell>
          <cell r="X58">
            <v>2170.0056113188994</v>
          </cell>
          <cell r="Y58">
            <v>2204.258637067258</v>
          </cell>
          <cell r="Z58">
            <v>2238.6390813186317</v>
          </cell>
          <cell r="AA58">
            <v>2273.332845657589</v>
          </cell>
          <cell r="AB58">
            <v>2308.568514496901</v>
          </cell>
          <cell r="AC58">
            <v>2344.3302675938726</v>
          </cell>
          <cell r="AD58">
            <v>2380.4925373455103</v>
          </cell>
          <cell r="AE58">
            <v>2417.120484049014</v>
          </cell>
          <cell r="AF58">
            <v>2453.952542553271</v>
          </cell>
          <cell r="AG58">
            <v>2490.621227268237</v>
          </cell>
          <cell r="AH58">
            <v>2527.3737782825183</v>
          </cell>
          <cell r="AI58">
            <v>2564.682926437579</v>
          </cell>
          <cell r="AJ58">
            <v>2602.9851026230513</v>
          </cell>
          <cell r="AK58">
            <v>2642.710761110512</v>
          </cell>
          <cell r="AL58">
            <v>2684.333418216676</v>
          </cell>
          <cell r="AM58">
            <v>2728.1228077254123</v>
          </cell>
          <cell r="AN58">
            <v>2773.2133390512404</v>
          </cell>
          <cell r="AO58">
            <v>2818.1399527575827</v>
          </cell>
          <cell r="AP58">
            <v>2862.5613806287365</v>
          </cell>
          <cell r="AQ58">
            <v>2907.1098471544456</v>
          </cell>
          <cell r="AR58">
            <v>2952.171277542801</v>
          </cell>
          <cell r="AS58">
            <v>2997.813368028114</v>
          </cell>
          <cell r="AT58">
            <v>3044.1863803723754</v>
          </cell>
          <cell r="AU58">
            <v>3091.4068541501133</v>
          </cell>
          <cell r="AV58">
            <v>3139.2332108852147</v>
          </cell>
          <cell r="AW58">
            <v>3187.271951396717</v>
          </cell>
          <cell r="AX58">
            <v>3235.5191846176403</v>
          </cell>
          <cell r="AY58">
            <v>3284.2768499866847</v>
          </cell>
          <cell r="AZ58">
            <v>3333.812367563267</v>
          </cell>
          <cell r="BA58">
            <v>3384.3816525344723</v>
          </cell>
          <cell r="BB58">
            <v>3436.1749352163715</v>
          </cell>
          <cell r="BC58">
            <v>3489.1011787584785</v>
          </cell>
        </row>
        <row r="59">
          <cell r="A59" t="str">
            <v>Eff_DD</v>
          </cell>
          <cell r="B59" t="str">
            <v>Effectifs pensionnés de droit direct en moyenne annuelle</v>
          </cell>
          <cell r="C59">
            <v>0</v>
          </cell>
          <cell r="D59">
            <v>0</v>
          </cell>
          <cell r="E59">
            <v>494733</v>
          </cell>
          <cell r="F59">
            <v>500024</v>
          </cell>
          <cell r="G59">
            <v>506870</v>
          </cell>
          <cell r="H59">
            <v>513766</v>
          </cell>
          <cell r="I59">
            <v>517962.4456999494</v>
          </cell>
          <cell r="J59">
            <v>526894.8690175017</v>
          </cell>
          <cell r="K59">
            <v>538751.9108706076</v>
          </cell>
          <cell r="L59">
            <v>554229.8786263276</v>
          </cell>
          <cell r="M59">
            <v>572142.171228674</v>
          </cell>
          <cell r="N59">
            <v>587514.5924579402</v>
          </cell>
          <cell r="O59">
            <v>597525.8910688071</v>
          </cell>
          <cell r="P59">
            <v>605307.3059984102</v>
          </cell>
          <cell r="Q59">
            <v>612575.989640604</v>
          </cell>
          <cell r="R59">
            <v>619672.763017535</v>
          </cell>
          <cell r="S59">
            <v>628692.3452035827</v>
          </cell>
          <cell r="T59">
            <v>640134.6411199528</v>
          </cell>
          <cell r="U59">
            <v>651765.9419631755</v>
          </cell>
          <cell r="V59">
            <v>663294.0392193081</v>
          </cell>
          <cell r="W59">
            <v>675335.8577016483</v>
          </cell>
          <cell r="X59">
            <v>687876.4787769062</v>
          </cell>
          <cell r="Y59">
            <v>700171.101692349</v>
          </cell>
          <cell r="Z59">
            <v>712224.215349189</v>
          </cell>
          <cell r="AA59">
            <v>724106.3767462466</v>
          </cell>
          <cell r="AB59">
            <v>735869.5379935186</v>
          </cell>
          <cell r="AC59">
            <v>747623.251585312</v>
          </cell>
          <cell r="AD59">
            <v>759651.0021139294</v>
          </cell>
          <cell r="AE59">
            <v>772065.7640020476</v>
          </cell>
          <cell r="AF59">
            <v>784464.8138250604</v>
          </cell>
          <cell r="AG59">
            <v>796783.2035256743</v>
          </cell>
          <cell r="AH59">
            <v>809053.7263075232</v>
          </cell>
          <cell r="AI59">
            <v>820674.0082015637</v>
          </cell>
          <cell r="AJ59">
            <v>831215.9992336149</v>
          </cell>
          <cell r="AK59">
            <v>840656.2715607719</v>
          </cell>
          <cell r="AL59">
            <v>848865.0197344997</v>
          </cell>
          <cell r="AM59">
            <v>855727.3772433278</v>
          </cell>
          <cell r="AN59">
            <v>861486.0407062677</v>
          </cell>
          <cell r="AO59">
            <v>866630.4802738698</v>
          </cell>
          <cell r="AP59">
            <v>871372.5310357347</v>
          </cell>
          <cell r="AQ59">
            <v>875733.0093186335</v>
          </cell>
          <cell r="AR59">
            <v>879757.4020076282</v>
          </cell>
          <cell r="AS59">
            <v>883479.9912896629</v>
          </cell>
          <cell r="AT59">
            <v>886905.8484309949</v>
          </cell>
          <cell r="AU59">
            <v>890015.5731948024</v>
          </cell>
          <cell r="AV59">
            <v>892824.6961570905</v>
          </cell>
          <cell r="AW59">
            <v>895456.6223299971</v>
          </cell>
          <cell r="AX59">
            <v>898037.0947276477</v>
          </cell>
          <cell r="AY59">
            <v>900662.3012302979</v>
          </cell>
          <cell r="AZ59">
            <v>903432.2208071296</v>
          </cell>
          <cell r="BA59">
            <v>906352.9239018337</v>
          </cell>
          <cell r="BB59">
            <v>909415.4256035432</v>
          </cell>
          <cell r="BC59">
            <v>912409.3212946381</v>
          </cell>
        </row>
        <row r="60">
          <cell r="A60" t="str">
            <v>Eff_DD_h</v>
          </cell>
          <cell r="B60" t="str">
            <v>Effectifs pensionnés de droit direct hommes</v>
          </cell>
          <cell r="C60">
            <v>0</v>
          </cell>
          <cell r="D60">
            <v>0</v>
          </cell>
          <cell r="E60">
            <v>0</v>
          </cell>
          <cell r="F60">
            <v>0</v>
          </cell>
          <cell r="G60">
            <v>0</v>
          </cell>
          <cell r="H60">
            <v>0</v>
          </cell>
          <cell r="I60">
            <v>419008.19630857144</v>
          </cell>
          <cell r="J60">
            <v>427926.6586540834</v>
          </cell>
          <cell r="K60">
            <v>438417.3511742662</v>
          </cell>
          <cell r="L60">
            <v>451498.70335528307</v>
          </cell>
          <cell r="M60">
            <v>466408.20629576</v>
          </cell>
          <cell r="N60">
            <v>478724.29908362124</v>
          </cell>
          <cell r="O60">
            <v>485819.8563362267</v>
          </cell>
          <cell r="P60">
            <v>490627.72404546686</v>
          </cell>
          <cell r="Q60">
            <v>494798.61705931986</v>
          </cell>
          <cell r="R60">
            <v>498717.770115554</v>
          </cell>
          <cell r="S60">
            <v>504524.4202832279</v>
          </cell>
          <cell r="T60">
            <v>512612.09898861474</v>
          </cell>
          <cell r="U60">
            <v>520709.9209699746</v>
          </cell>
          <cell r="V60">
            <v>528543.7956004478</v>
          </cell>
          <cell r="W60">
            <v>536783.2442217503</v>
          </cell>
          <cell r="X60">
            <v>545372.7521100973</v>
          </cell>
          <cell r="Y60">
            <v>553592.6061219965</v>
          </cell>
          <cell r="Z60">
            <v>561494.4525735499</v>
          </cell>
          <cell r="AA60">
            <v>569114.7671502504</v>
          </cell>
          <cell r="AB60">
            <v>576537.9695506778</v>
          </cell>
          <cell r="AC60">
            <v>583802.1841862182</v>
          </cell>
          <cell r="AD60">
            <v>591056.0705270749</v>
          </cell>
          <cell r="AE60">
            <v>598405.8775163477</v>
          </cell>
          <cell r="AF60">
            <v>605535.655174141</v>
          </cell>
          <cell r="AG60">
            <v>612419.0249489706</v>
          </cell>
          <cell r="AH60">
            <v>619099.877056361</v>
          </cell>
          <cell r="AI60">
            <v>625118.592998189</v>
          </cell>
          <cell r="AJ60">
            <v>630190.0747573911</v>
          </cell>
          <cell r="AK60">
            <v>634385.6316618642</v>
          </cell>
          <cell r="AL60">
            <v>637711.3792303558</v>
          </cell>
          <cell r="AM60">
            <v>640123.523647978</v>
          </cell>
          <cell r="AN60">
            <v>641883.2919826545</v>
          </cell>
          <cell r="AO60">
            <v>643390.138800822</v>
          </cell>
          <cell r="AP60">
            <v>644729.9233893182</v>
          </cell>
          <cell r="AQ60">
            <v>645939.646170143</v>
          </cell>
          <cell r="AR60">
            <v>647070.263325038</v>
          </cell>
          <cell r="AS60">
            <v>648082.4832733255</v>
          </cell>
          <cell r="AT60">
            <v>648964.5917966405</v>
          </cell>
          <cell r="AU60">
            <v>649773.3495463117</v>
          </cell>
          <cell r="AV60">
            <v>650573.7826173946</v>
          </cell>
          <cell r="AW60">
            <v>651409.2419066901</v>
          </cell>
          <cell r="AX60">
            <v>652312.818530465</v>
          </cell>
          <cell r="AY60">
            <v>653382.6484129685</v>
          </cell>
          <cell r="AZ60">
            <v>654670.0311944821</v>
          </cell>
          <cell r="BA60">
            <v>656148.399803214</v>
          </cell>
          <cell r="BB60">
            <v>657792.88878642</v>
          </cell>
          <cell r="BC60">
            <v>659388.602817024</v>
          </cell>
        </row>
        <row r="61">
          <cell r="A61" t="str">
            <v>Eff_DD_f</v>
          </cell>
          <cell r="B61" t="str">
            <v>Effectifs pensionnés de droit direct femmes</v>
          </cell>
          <cell r="C61">
            <v>0</v>
          </cell>
          <cell r="D61">
            <v>0</v>
          </cell>
          <cell r="E61">
            <v>0</v>
          </cell>
          <cell r="F61">
            <v>0</v>
          </cell>
          <cell r="G61">
            <v>0</v>
          </cell>
          <cell r="H61">
            <v>0</v>
          </cell>
          <cell r="I61">
            <v>98954.24939137796</v>
          </cell>
          <cell r="J61">
            <v>98968.21036341834</v>
          </cell>
          <cell r="K61">
            <v>100334.55969634138</v>
          </cell>
          <cell r="L61">
            <v>102731.17527104451</v>
          </cell>
          <cell r="M61">
            <v>105733.96493291404</v>
          </cell>
          <cell r="N61">
            <v>108790.29337431901</v>
          </cell>
          <cell r="O61">
            <v>111706.03473258039</v>
          </cell>
          <cell r="P61">
            <v>114679.58195294335</v>
          </cell>
          <cell r="Q61">
            <v>117777.37258128419</v>
          </cell>
          <cell r="R61">
            <v>120954.99290198094</v>
          </cell>
          <cell r="S61">
            <v>124167.92492035474</v>
          </cell>
          <cell r="T61">
            <v>127522.54213133806</v>
          </cell>
          <cell r="U61">
            <v>131056.02099320099</v>
          </cell>
          <cell r="V61">
            <v>134750.24361886026</v>
          </cell>
          <cell r="W61">
            <v>138552.613479898</v>
          </cell>
          <cell r="X61">
            <v>142503.72666680889</v>
          </cell>
          <cell r="Y61">
            <v>146578.49557035248</v>
          </cell>
          <cell r="Z61">
            <v>150729.76277563913</v>
          </cell>
          <cell r="AA61">
            <v>154991.60959599627</v>
          </cell>
          <cell r="AB61">
            <v>159331.56844284083</v>
          </cell>
          <cell r="AC61">
            <v>163821.06739909382</v>
          </cell>
          <cell r="AD61">
            <v>168594.9315868545</v>
          </cell>
          <cell r="AE61">
            <v>173659.8864856999</v>
          </cell>
          <cell r="AF61">
            <v>178929.15865091933</v>
          </cell>
          <cell r="AG61">
            <v>184364.1785767036</v>
          </cell>
          <cell r="AH61">
            <v>189953.84925116223</v>
          </cell>
          <cell r="AI61">
            <v>195555.4152033747</v>
          </cell>
          <cell r="AJ61">
            <v>201025.92447622374</v>
          </cell>
          <cell r="AK61">
            <v>206270.63989890763</v>
          </cell>
          <cell r="AL61">
            <v>211153.64050414396</v>
          </cell>
          <cell r="AM61">
            <v>215603.85359534982</v>
          </cell>
          <cell r="AN61">
            <v>219602.7487236132</v>
          </cell>
          <cell r="AO61">
            <v>223240.34147304785</v>
          </cell>
          <cell r="AP61">
            <v>226642.60764641652</v>
          </cell>
          <cell r="AQ61">
            <v>229793.36314849037</v>
          </cell>
          <cell r="AR61">
            <v>232687.13868259016</v>
          </cell>
          <cell r="AS61">
            <v>235397.50801633744</v>
          </cell>
          <cell r="AT61">
            <v>237941.25663435442</v>
          </cell>
          <cell r="AU61">
            <v>240242.22364849073</v>
          </cell>
          <cell r="AV61">
            <v>242250.9135396959</v>
          </cell>
          <cell r="AW61">
            <v>244047.380423307</v>
          </cell>
          <cell r="AX61">
            <v>245724.27619718265</v>
          </cell>
          <cell r="AY61">
            <v>247279.65281732942</v>
          </cell>
          <cell r="AZ61">
            <v>248762.18961264752</v>
          </cell>
          <cell r="BA61">
            <v>250204.5240986197</v>
          </cell>
          <cell r="BB61">
            <v>251622.53681712312</v>
          </cell>
          <cell r="BC61">
            <v>253020.71847761405</v>
          </cell>
        </row>
        <row r="62">
          <cell r="A62" t="str">
            <v>Eff_DD_Moins60</v>
          </cell>
          <cell r="B62" t="str">
            <v>Effectifs droit direct moins de 60 ans</v>
          </cell>
          <cell r="C62">
            <v>0</v>
          </cell>
          <cell r="D62">
            <v>0</v>
          </cell>
          <cell r="E62">
            <v>0</v>
          </cell>
          <cell r="F62">
            <v>0</v>
          </cell>
          <cell r="G62">
            <v>0</v>
          </cell>
          <cell r="H62">
            <v>0</v>
          </cell>
          <cell r="I62">
            <v>5339.393678594442</v>
          </cell>
          <cell r="J62">
            <v>11769.931035775766</v>
          </cell>
          <cell r="K62">
            <v>12997.666644444409</v>
          </cell>
          <cell r="L62">
            <v>12900.574576908944</v>
          </cell>
          <cell r="M62">
            <v>12605.886574205644</v>
          </cell>
          <cell r="N62">
            <v>11938.94354206733</v>
          </cell>
          <cell r="O62">
            <v>10383.398215950261</v>
          </cell>
          <cell r="P62">
            <v>7876.302575221442</v>
          </cell>
          <cell r="Q62">
            <v>4848.61198087151</v>
          </cell>
          <cell r="R62">
            <v>2453.4877057788317</v>
          </cell>
          <cell r="S62">
            <v>1650.3090522511898</v>
          </cell>
          <cell r="T62">
            <v>1638.770357342932</v>
          </cell>
          <cell r="U62">
            <v>1634.7229164875887</v>
          </cell>
          <cell r="V62">
            <v>1636.3527883425006</v>
          </cell>
          <cell r="W62">
            <v>1639.9351371495766</v>
          </cell>
          <cell r="X62">
            <v>1646.5280801027818</v>
          </cell>
          <cell r="Y62">
            <v>1635.3866495432749</v>
          </cell>
          <cell r="Z62">
            <v>1618.6742818371408</v>
          </cell>
          <cell r="AA62">
            <v>1616.603749242872</v>
          </cell>
          <cell r="AB62">
            <v>1612.5389487331934</v>
          </cell>
          <cell r="AC62">
            <v>1602.2630061864281</v>
          </cell>
          <cell r="AD62">
            <v>1594.878248452465</v>
          </cell>
          <cell r="AE62">
            <v>1590.5019919256515</v>
          </cell>
          <cell r="AF62">
            <v>1586.788943589087</v>
          </cell>
          <cell r="AG62">
            <v>1582.4274481341863</v>
          </cell>
          <cell r="AH62">
            <v>1580.8710254377943</v>
          </cell>
          <cell r="AI62">
            <v>1580.4305024819191</v>
          </cell>
          <cell r="AJ62">
            <v>1579.006577167715</v>
          </cell>
          <cell r="AK62">
            <v>1581.4085678878914</v>
          </cell>
          <cell r="AL62">
            <v>1586.6612856474298</v>
          </cell>
          <cell r="AM62">
            <v>1592.120994642867</v>
          </cell>
          <cell r="AN62">
            <v>1596.0608881804758</v>
          </cell>
          <cell r="AO62">
            <v>1597.6747563358563</v>
          </cell>
          <cell r="AP62">
            <v>1599.9235930324419</v>
          </cell>
          <cell r="AQ62">
            <v>1601.3266121325842</v>
          </cell>
          <cell r="AR62">
            <v>1599.5730189737453</v>
          </cell>
          <cell r="AS62">
            <v>1597.8374283417133</v>
          </cell>
          <cell r="AT62">
            <v>1598.7542606344587</v>
          </cell>
          <cell r="AU62">
            <v>1602.317517794379</v>
          </cell>
          <cell r="AV62">
            <v>1603.1547713412533</v>
          </cell>
          <cell r="AW62">
            <v>1600.8580173684907</v>
          </cell>
          <cell r="AX62">
            <v>1601.1666717492449</v>
          </cell>
          <cell r="AY62">
            <v>1601.6572241438769</v>
          </cell>
          <cell r="AZ62">
            <v>1601.5620255692565</v>
          </cell>
          <cell r="BA62">
            <v>1601.5430722422018</v>
          </cell>
          <cell r="BB62">
            <v>1601.509408622876</v>
          </cell>
          <cell r="BC62">
            <v>1601.4049006103048</v>
          </cell>
        </row>
        <row r="63">
          <cell r="A63" t="str">
            <v>Eff_DD_6064</v>
          </cell>
          <cell r="B63" t="str">
            <v>Effectifs droit direct 60 à 64 ans</v>
          </cell>
          <cell r="C63">
            <v>0</v>
          </cell>
          <cell r="D63">
            <v>0</v>
          </cell>
          <cell r="E63">
            <v>0</v>
          </cell>
          <cell r="F63">
            <v>0</v>
          </cell>
          <cell r="G63">
            <v>0</v>
          </cell>
          <cell r="H63">
            <v>0</v>
          </cell>
          <cell r="I63">
            <v>97670.50468228568</v>
          </cell>
          <cell r="J63">
            <v>99052.1984132118</v>
          </cell>
          <cell r="K63">
            <v>108336.1320131853</v>
          </cell>
          <cell r="L63">
            <v>121190.47350504246</v>
          </cell>
          <cell r="M63">
            <v>135666.42381567406</v>
          </cell>
          <cell r="N63">
            <v>148628.39776290036</v>
          </cell>
          <cell r="O63">
            <v>154072.3683983719</v>
          </cell>
          <cell r="P63">
            <v>151229.40652678165</v>
          </cell>
          <cell r="Q63">
            <v>144085.29050012596</v>
          </cell>
          <cell r="R63">
            <v>134389.11570633945</v>
          </cell>
          <cell r="S63">
            <v>125319.56654851828</v>
          </cell>
          <cell r="T63">
            <v>119663.87625235406</v>
          </cell>
          <cell r="U63">
            <v>115494.35432250213</v>
          </cell>
          <cell r="V63">
            <v>112119.0904150157</v>
          </cell>
          <cell r="W63">
            <v>110642.98400695142</v>
          </cell>
          <cell r="X63">
            <v>110814.18816378168</v>
          </cell>
          <cell r="Y63">
            <v>111341.92788914921</v>
          </cell>
          <cell r="Z63">
            <v>112348.70328753488</v>
          </cell>
          <cell r="AA63">
            <v>113555.70304306273</v>
          </cell>
          <cell r="AB63">
            <v>114709.16455392027</v>
          </cell>
          <cell r="AC63">
            <v>115863.84089615889</v>
          </cell>
          <cell r="AD63">
            <v>117303.25625760116</v>
          </cell>
          <cell r="AE63">
            <v>119075.0142011513</v>
          </cell>
          <cell r="AF63">
            <v>120877.66550582883</v>
          </cell>
          <cell r="AG63">
            <v>122420.59484819364</v>
          </cell>
          <cell r="AH63">
            <v>123811.66869886813</v>
          </cell>
          <cell r="AI63">
            <v>124946.82938241489</v>
          </cell>
          <cell r="AJ63">
            <v>125544.10972344257</v>
          </cell>
          <cell r="AK63">
            <v>125809.63580107092</v>
          </cell>
          <cell r="AL63">
            <v>125518.74400810592</v>
          </cell>
          <cell r="AM63">
            <v>124274.33369841619</v>
          </cell>
          <cell r="AN63">
            <v>122340.05027362084</v>
          </cell>
          <cell r="AO63">
            <v>120271.71388042525</v>
          </cell>
          <cell r="AP63">
            <v>118397.401193233</v>
          </cell>
          <cell r="AQ63">
            <v>117035.39264386006</v>
          </cell>
          <cell r="AR63">
            <v>116439.35899097816</v>
          </cell>
          <cell r="AS63">
            <v>116463.49045879784</v>
          </cell>
          <cell r="AT63">
            <v>116629.44224736566</v>
          </cell>
          <cell r="AU63">
            <v>116599.46230753258</v>
          </cell>
          <cell r="AV63">
            <v>116288.57351717843</v>
          </cell>
          <cell r="AW63">
            <v>115747.30188093956</v>
          </cell>
          <cell r="AX63">
            <v>115092.46711281326</v>
          </cell>
          <cell r="AY63">
            <v>114441.17824585906</v>
          </cell>
          <cell r="AZ63">
            <v>113977.5622426017</v>
          </cell>
          <cell r="BA63">
            <v>113777.27891617351</v>
          </cell>
          <cell r="BB63">
            <v>113756.481698885</v>
          </cell>
          <cell r="BC63">
            <v>113816.47288622905</v>
          </cell>
        </row>
        <row r="64">
          <cell r="A64" t="str">
            <v>Eff_DD_65plus</v>
          </cell>
          <cell r="B64" t="str">
            <v>Effectifs droit direct 65 ans et plus</v>
          </cell>
          <cell r="C64">
            <v>0</v>
          </cell>
          <cell r="D64">
            <v>0</v>
          </cell>
          <cell r="E64">
            <v>394631</v>
          </cell>
          <cell r="F64">
            <v>401520</v>
          </cell>
          <cell r="G64">
            <v>408080</v>
          </cell>
          <cell r="H64">
            <v>414295</v>
          </cell>
          <cell r="I64">
            <v>414952.5473390693</v>
          </cell>
          <cell r="J64">
            <v>416072.73956851405</v>
          </cell>
          <cell r="K64">
            <v>417418.1122129778</v>
          </cell>
          <cell r="L64">
            <v>420138.83054437616</v>
          </cell>
          <cell r="M64">
            <v>423869.86083879427</v>
          </cell>
          <cell r="N64">
            <v>426947.2511529726</v>
          </cell>
          <cell r="O64">
            <v>433070.1244544849</v>
          </cell>
          <cell r="P64">
            <v>446201.5968964071</v>
          </cell>
          <cell r="Q64">
            <v>463642.0871596065</v>
          </cell>
          <cell r="R64">
            <v>482830.1596054166</v>
          </cell>
          <cell r="S64">
            <v>501722.4696028132</v>
          </cell>
          <cell r="T64">
            <v>518831.9945102558</v>
          </cell>
          <cell r="U64">
            <v>534636.8647241859</v>
          </cell>
          <cell r="V64">
            <v>549538.5960159497</v>
          </cell>
          <cell r="W64">
            <v>563052.9385575472</v>
          </cell>
          <cell r="X64">
            <v>575415.7625330217</v>
          </cell>
          <cell r="Y64">
            <v>587193.7871536562</v>
          </cell>
          <cell r="Z64">
            <v>598256.8377798168</v>
          </cell>
          <cell r="AA64">
            <v>608934.069953941</v>
          </cell>
          <cell r="AB64">
            <v>619547.8344908652</v>
          </cell>
          <cell r="AC64">
            <v>630157.1476829667</v>
          </cell>
          <cell r="AD64">
            <v>640752.8676078756</v>
          </cell>
          <cell r="AE64">
            <v>651400.2478089705</v>
          </cell>
          <cell r="AF64">
            <v>662000.3593756425</v>
          </cell>
          <cell r="AG64">
            <v>672780.1812293467</v>
          </cell>
          <cell r="AH64">
            <v>683661.1865832176</v>
          </cell>
          <cell r="AI64">
            <v>694146.748316667</v>
          </cell>
          <cell r="AJ64">
            <v>704092.8829330045</v>
          </cell>
          <cell r="AK64">
            <v>713265.227191813</v>
          </cell>
          <cell r="AL64">
            <v>721759.6144407464</v>
          </cell>
          <cell r="AM64">
            <v>729860.9225502686</v>
          </cell>
          <cell r="AN64">
            <v>737549.9295444664</v>
          </cell>
          <cell r="AO64">
            <v>744761.0916371087</v>
          </cell>
          <cell r="AP64">
            <v>751375.2062494694</v>
          </cell>
          <cell r="AQ64">
            <v>757096.2900626409</v>
          </cell>
          <cell r="AR64">
            <v>761718.4699976762</v>
          </cell>
          <cell r="AS64">
            <v>765418.6634025234</v>
          </cell>
          <cell r="AT64">
            <v>768677.6519229948</v>
          </cell>
          <cell r="AU64">
            <v>771813.7933694755</v>
          </cell>
          <cell r="AV64">
            <v>774932.9678685707</v>
          </cell>
          <cell r="AW64">
            <v>778108.462431689</v>
          </cell>
          <cell r="AX64">
            <v>781343.4609430854</v>
          </cell>
          <cell r="AY64">
            <v>784619.465760295</v>
          </cell>
          <cell r="AZ64">
            <v>787853.0965389586</v>
          </cell>
          <cell r="BA64">
            <v>790974.1019134182</v>
          </cell>
          <cell r="BB64">
            <v>794057.4344960353</v>
          </cell>
          <cell r="BC64">
            <v>796991.4435077986</v>
          </cell>
        </row>
        <row r="65">
          <cell r="A65" t="str">
            <v>Eff_Derive</v>
          </cell>
          <cell r="B65" t="str">
            <v>Effectifs pensionnés de droit dérivé en moyenne annuelle</v>
          </cell>
          <cell r="C65">
            <v>0</v>
          </cell>
          <cell r="D65">
            <v>0</v>
          </cell>
          <cell r="E65">
            <v>220419</v>
          </cell>
          <cell r="F65">
            <v>222781</v>
          </cell>
          <cell r="G65">
            <v>225184</v>
          </cell>
          <cell r="H65">
            <v>227550</v>
          </cell>
          <cell r="I65">
            <v>226886.09187356484</v>
          </cell>
          <cell r="J65">
            <v>226094.06266824232</v>
          </cell>
          <cell r="K65">
            <v>225958.3029980877</v>
          </cell>
          <cell r="L65">
            <v>225980.91217306972</v>
          </cell>
          <cell r="M65">
            <v>226055.8194843181</v>
          </cell>
          <cell r="N65">
            <v>226189.51073053502</v>
          </cell>
          <cell r="O65">
            <v>226407.25115744758</v>
          </cell>
          <cell r="P65">
            <v>226706.20516363857</v>
          </cell>
          <cell r="Q65">
            <v>227072.9337357541</v>
          </cell>
          <cell r="R65">
            <v>227486.7416428816</v>
          </cell>
          <cell r="S65">
            <v>227929.93684295478</v>
          </cell>
          <cell r="T65">
            <v>228379.8502414623</v>
          </cell>
          <cell r="U65">
            <v>228818.77724224114</v>
          </cell>
          <cell r="V65">
            <v>229250.8839494079</v>
          </cell>
          <cell r="W65">
            <v>229688.27635478607</v>
          </cell>
          <cell r="X65">
            <v>230139.5255407641</v>
          </cell>
          <cell r="Y65">
            <v>230620.4272797764</v>
          </cell>
          <cell r="Z65">
            <v>231135.30094548917</v>
          </cell>
          <cell r="AA65">
            <v>231669.82539201892</v>
          </cell>
          <cell r="AB65">
            <v>232223.41009812796</v>
          </cell>
          <cell r="AC65">
            <v>232804.70198881408</v>
          </cell>
          <cell r="AD65">
            <v>233432.10749128417</v>
          </cell>
          <cell r="AE65">
            <v>234128.73254430346</v>
          </cell>
          <cell r="AF65">
            <v>234913.65212941027</v>
          </cell>
          <cell r="AG65">
            <v>235810.9243293712</v>
          </cell>
          <cell r="AH65">
            <v>236841.03743566922</v>
          </cell>
          <cell r="AI65">
            <v>238011.16949199152</v>
          </cell>
          <cell r="AJ65">
            <v>239319.00763040062</v>
          </cell>
          <cell r="AK65">
            <v>240750.6424177502</v>
          </cell>
          <cell r="AL65">
            <v>242297.46964138522</v>
          </cell>
          <cell r="AM65">
            <v>243937.1980551553</v>
          </cell>
          <cell r="AN65">
            <v>245628.5973128309</v>
          </cell>
          <cell r="AO65">
            <v>247316.21561772848</v>
          </cell>
          <cell r="AP65">
            <v>248931.56580161263</v>
          </cell>
          <cell r="AQ65">
            <v>250397.24747357896</v>
          </cell>
          <cell r="AR65">
            <v>251634.49804807175</v>
          </cell>
          <cell r="AS65">
            <v>252575.80767044326</v>
          </cell>
          <cell r="AT65">
            <v>253153.22419126402</v>
          </cell>
          <cell r="AU65">
            <v>253316.5515501353</v>
          </cell>
          <cell r="AV65">
            <v>253042.57451035472</v>
          </cell>
          <cell r="AW65">
            <v>252334.34331543816</v>
          </cell>
          <cell r="AX65">
            <v>251227.25779773667</v>
          </cell>
          <cell r="AY65">
            <v>249782.19009179837</v>
          </cell>
          <cell r="AZ65">
            <v>248074.74017816805</v>
          </cell>
          <cell r="BA65">
            <v>246189.23394900362</v>
          </cell>
          <cell r="BB65">
            <v>244208.3822957764</v>
          </cell>
          <cell r="BC65">
            <v>242263.30465796142</v>
          </cell>
        </row>
        <row r="66">
          <cell r="A66" t="str">
            <v>Eff_Derive_h</v>
          </cell>
          <cell r="B66" t="str">
            <v>Effectifs pensionnés de droit dérivé hommes</v>
          </cell>
          <cell r="C66">
            <v>0</v>
          </cell>
          <cell r="D66">
            <v>0</v>
          </cell>
          <cell r="E66">
            <v>0</v>
          </cell>
          <cell r="F66">
            <v>0</v>
          </cell>
          <cell r="G66">
            <v>0</v>
          </cell>
          <cell r="H66">
            <v>0</v>
          </cell>
          <cell r="I66">
            <v>5400.677550795807</v>
          </cell>
          <cell r="J66">
            <v>7100.272332696541</v>
          </cell>
          <cell r="K66">
            <v>8363.129382987474</v>
          </cell>
          <cell r="L66">
            <v>9301.582277307803</v>
          </cell>
          <cell r="M66">
            <v>10012.895334477911</v>
          </cell>
          <cell r="N66">
            <v>10568.560077036684</v>
          </cell>
          <cell r="O66">
            <v>11021.963835477523</v>
          </cell>
          <cell r="P66">
            <v>11403.521057378573</v>
          </cell>
          <cell r="Q66">
            <v>11732.221465309078</v>
          </cell>
          <cell r="R66">
            <v>12027.347223902887</v>
          </cell>
          <cell r="S66">
            <v>12299.897774559606</v>
          </cell>
          <cell r="T66">
            <v>12552.823067665802</v>
          </cell>
          <cell r="U66">
            <v>12790.275070968011</v>
          </cell>
          <cell r="V66">
            <v>13015.098332510144</v>
          </cell>
          <cell r="W66">
            <v>13226.669660643925</v>
          </cell>
          <cell r="X66">
            <v>13428.309871783602</v>
          </cell>
          <cell r="Y66">
            <v>13624.926877717855</v>
          </cell>
          <cell r="Z66">
            <v>13819.868984912458</v>
          </cell>
          <cell r="AA66">
            <v>14015.901620855522</v>
          </cell>
          <cell r="AB66">
            <v>14213.659580134197</v>
          </cell>
          <cell r="AC66">
            <v>14415.818252018265</v>
          </cell>
          <cell r="AD66">
            <v>14625.564601858438</v>
          </cell>
          <cell r="AE66">
            <v>14843.75660928851</v>
          </cell>
          <cell r="AF66">
            <v>15070.378296308545</v>
          </cell>
          <cell r="AG66">
            <v>15307.725275539045</v>
          </cell>
          <cell r="AH66">
            <v>15558.671469875268</v>
          </cell>
          <cell r="AI66">
            <v>15827.09854061616</v>
          </cell>
          <cell r="AJ66">
            <v>16116.326537556335</v>
          </cell>
          <cell r="AK66">
            <v>16423.21422094595</v>
          </cell>
          <cell r="AL66">
            <v>16749.133146104206</v>
          </cell>
          <cell r="AM66">
            <v>17093.049564154204</v>
          </cell>
          <cell r="AN66">
            <v>17451.54928178366</v>
          </cell>
          <cell r="AO66">
            <v>17823.949921317602</v>
          </cell>
          <cell r="AP66">
            <v>18203.978092123856</v>
          </cell>
          <cell r="AQ66">
            <v>18582.068213691953</v>
          </cell>
          <cell r="AR66">
            <v>18949.423459091915</v>
          </cell>
          <cell r="AS66">
            <v>19298.9800590743</v>
          </cell>
          <cell r="AT66">
            <v>19622.955448574852</v>
          </cell>
          <cell r="AU66">
            <v>19915.89461339025</v>
          </cell>
          <cell r="AV66">
            <v>20172.10073956289</v>
          </cell>
          <cell r="AW66">
            <v>20388.935246863897</v>
          </cell>
          <cell r="AX66">
            <v>20569.1899134376</v>
          </cell>
          <cell r="AY66">
            <v>20717.830487814448</v>
          </cell>
          <cell r="AZ66">
            <v>20841.282606576802</v>
          </cell>
          <cell r="BA66">
            <v>20945.612657275753</v>
          </cell>
          <cell r="BB66">
            <v>21036.55171920784</v>
          </cell>
          <cell r="BC66">
            <v>21106.03391779808</v>
          </cell>
        </row>
        <row r="67">
          <cell r="A67" t="str">
            <v>Eff_Derive_f</v>
          </cell>
          <cell r="B67" t="str">
            <v>Effectifs pensionnés de droit dérivé femmes</v>
          </cell>
          <cell r="C67">
            <v>0</v>
          </cell>
          <cell r="D67">
            <v>0</v>
          </cell>
          <cell r="E67">
            <v>0</v>
          </cell>
          <cell r="F67">
            <v>0</v>
          </cell>
          <cell r="G67">
            <v>0</v>
          </cell>
          <cell r="H67">
            <v>0</v>
          </cell>
          <cell r="I67">
            <v>221485.41432276904</v>
          </cell>
          <cell r="J67">
            <v>218993.79033554578</v>
          </cell>
          <cell r="K67">
            <v>217595.1736151002</v>
          </cell>
          <cell r="L67">
            <v>216679.3298957619</v>
          </cell>
          <cell r="M67">
            <v>216042.9241498402</v>
          </cell>
          <cell r="N67">
            <v>215620.95065349835</v>
          </cell>
          <cell r="O67">
            <v>215385.28732197007</v>
          </cell>
          <cell r="P67">
            <v>215302.68410625999</v>
          </cell>
          <cell r="Q67">
            <v>215340.71227044502</v>
          </cell>
          <cell r="R67">
            <v>215459.3944189787</v>
          </cell>
          <cell r="S67">
            <v>215630.03906839516</v>
          </cell>
          <cell r="T67">
            <v>215827.0271737965</v>
          </cell>
          <cell r="U67">
            <v>216028.5021712731</v>
          </cell>
          <cell r="V67">
            <v>216235.78561689775</v>
          </cell>
          <cell r="W67">
            <v>216461.60669414213</v>
          </cell>
          <cell r="X67">
            <v>216711.2156689805</v>
          </cell>
          <cell r="Y67">
            <v>216995.50040205853</v>
          </cell>
          <cell r="Z67">
            <v>217315.4319605767</v>
          </cell>
          <cell r="AA67">
            <v>217653.9237711634</v>
          </cell>
          <cell r="AB67">
            <v>218009.75051799376</v>
          </cell>
          <cell r="AC67">
            <v>218388.8837367958</v>
          </cell>
          <cell r="AD67">
            <v>218806.54288942573</v>
          </cell>
          <cell r="AE67">
            <v>219284.97593501495</v>
          </cell>
          <cell r="AF67">
            <v>219843.27383310173</v>
          </cell>
          <cell r="AG67">
            <v>220503.19905383216</v>
          </cell>
          <cell r="AH67">
            <v>221282.36596579396</v>
          </cell>
          <cell r="AI67">
            <v>222184.07095137535</v>
          </cell>
          <cell r="AJ67">
            <v>223202.6810928443</v>
          </cell>
          <cell r="AK67">
            <v>224327.42819680425</v>
          </cell>
          <cell r="AL67">
            <v>225548.33649528102</v>
          </cell>
          <cell r="AM67">
            <v>226844.1484910011</v>
          </cell>
          <cell r="AN67">
            <v>228177.04803104725</v>
          </cell>
          <cell r="AO67">
            <v>229492.26569641088</v>
          </cell>
          <cell r="AP67">
            <v>230727.58770948875</v>
          </cell>
          <cell r="AQ67">
            <v>231815.179259887</v>
          </cell>
          <cell r="AR67">
            <v>232685.07458897983</v>
          </cell>
          <cell r="AS67">
            <v>233276.82761136896</v>
          </cell>
          <cell r="AT67">
            <v>233530.26874268916</v>
          </cell>
          <cell r="AU67">
            <v>233400.65693674504</v>
          </cell>
          <cell r="AV67">
            <v>232870.47377079184</v>
          </cell>
          <cell r="AW67">
            <v>231945.40806857427</v>
          </cell>
          <cell r="AX67">
            <v>230658.0678842991</v>
          </cell>
          <cell r="AY67">
            <v>229064.35960398393</v>
          </cell>
          <cell r="AZ67">
            <v>227233.45757159125</v>
          </cell>
          <cell r="BA67">
            <v>225243.62129172788</v>
          </cell>
          <cell r="BB67">
            <v>223171.83057656855</v>
          </cell>
          <cell r="BC67">
            <v>221157.27074016334</v>
          </cell>
        </row>
        <row r="68">
          <cell r="A68" t="str">
            <v>Pmoy_DD_65plus</v>
          </cell>
          <cell r="B68" t="str">
            <v>Prestation moyenne servie aux droits directs de 65 ans et plus</v>
          </cell>
          <cell r="C68">
            <v>0</v>
          </cell>
          <cell r="D68">
            <v>0</v>
          </cell>
          <cell r="E68">
            <v>0</v>
          </cell>
          <cell r="F68">
            <v>0</v>
          </cell>
          <cell r="G68">
            <v>0</v>
          </cell>
          <cell r="H68">
            <v>0</v>
          </cell>
          <cell r="I68">
            <v>2070.777814307656</v>
          </cell>
          <cell r="J68">
            <v>2165.9851218439044</v>
          </cell>
          <cell r="K68">
            <v>2253.4040850289934</v>
          </cell>
          <cell r="L68">
            <v>2339.843840101622</v>
          </cell>
          <cell r="M68">
            <v>2397.419537096439</v>
          </cell>
          <cell r="N68">
            <v>2458.5427523202497</v>
          </cell>
          <cell r="O68">
            <v>2555.214143144091</v>
          </cell>
          <cell r="P68">
            <v>2667.3632698994084</v>
          </cell>
          <cell r="Q68">
            <v>2782.077559861062</v>
          </cell>
          <cell r="R68">
            <v>2877.4256788838024</v>
          </cell>
          <cell r="S68">
            <v>2950.8080910926165</v>
          </cell>
          <cell r="T68">
            <v>3012.297930512102</v>
          </cell>
          <cell r="U68">
            <v>3064.826681738434</v>
          </cell>
          <cell r="V68">
            <v>3104.049369765402</v>
          </cell>
          <cell r="W68">
            <v>3132.156183786467</v>
          </cell>
          <cell r="X68">
            <v>3152.608788761581</v>
          </cell>
          <cell r="Y68">
            <v>3169.1182989083427</v>
          </cell>
          <cell r="Z68">
            <v>3181.0644382131636</v>
          </cell>
          <cell r="AA68">
            <v>3190.11035145295</v>
          </cell>
          <cell r="AB68">
            <v>3199.512946233992</v>
          </cell>
          <cell r="AC68">
            <v>3213.4254864554464</v>
          </cell>
          <cell r="AD68">
            <v>3231.679736840412</v>
          </cell>
          <cell r="AE68">
            <v>3253.6562741328326</v>
          </cell>
          <cell r="AF68">
            <v>3279.565359467226</v>
          </cell>
          <cell r="AG68">
            <v>3308.796055879771</v>
          </cell>
          <cell r="AH68">
            <v>3343.6252148727813</v>
          </cell>
          <cell r="AI68">
            <v>3382.3087626595598</v>
          </cell>
          <cell r="AJ68">
            <v>3424.1562571147388</v>
          </cell>
          <cell r="AK68">
            <v>3468.7184177460645</v>
          </cell>
          <cell r="AL68">
            <v>3514.6678254927047</v>
          </cell>
          <cell r="AM68">
            <v>3563.61287965737</v>
          </cell>
          <cell r="AN68">
            <v>3616.604630531236</v>
          </cell>
          <cell r="AO68">
            <v>3674.2599972249104</v>
          </cell>
          <cell r="AP68">
            <v>3736.9163685165977</v>
          </cell>
          <cell r="AQ68">
            <v>3803.921340919376</v>
          </cell>
          <cell r="AR68">
            <v>3875.0307567108603</v>
          </cell>
          <cell r="AS68">
            <v>3949.795637417786</v>
          </cell>
          <cell r="AT68">
            <v>4027.6196586230185</v>
          </cell>
          <cell r="AU68">
            <v>4109.006073608602</v>
          </cell>
          <cell r="AV68">
            <v>4193.791575918196</v>
          </cell>
          <cell r="AW68">
            <v>4281.947086167121</v>
          </cell>
          <cell r="AX68">
            <v>4373.363363279329</v>
          </cell>
          <cell r="AY68">
            <v>4467.87959385561</v>
          </cell>
          <cell r="AZ68">
            <v>4565.066245084834</v>
          </cell>
          <cell r="BA68">
            <v>4664.703311673851</v>
          </cell>
          <cell r="BB68">
            <v>4766.548188113847</v>
          </cell>
          <cell r="BC68">
            <v>4870.2898703094725</v>
          </cell>
        </row>
        <row r="69">
          <cell r="A69" t="str">
            <v>M_Pensions</v>
          </cell>
          <cell r="B69" t="str">
            <v>Masse Pensions sur l'année (en Meuros)</v>
          </cell>
          <cell r="C69">
            <v>0</v>
          </cell>
          <cell r="D69">
            <v>0</v>
          </cell>
          <cell r="E69">
            <v>1885</v>
          </cell>
          <cell r="F69">
            <v>1947</v>
          </cell>
          <cell r="G69">
            <v>2036</v>
          </cell>
          <cell r="H69">
            <v>2099.8</v>
          </cell>
          <cell r="I69">
            <v>2138.837775931827</v>
          </cell>
          <cell r="J69">
            <v>2205.175661785621</v>
          </cell>
          <cell r="K69">
            <v>2241.356889917399</v>
          </cell>
          <cell r="L69">
            <v>2295.446984646489</v>
          </cell>
          <cell r="M69">
            <v>2357.890824843293</v>
          </cell>
          <cell r="N69">
            <v>2407.62596502748</v>
          </cell>
          <cell r="O69">
            <v>2435.325412379966</v>
          </cell>
          <cell r="P69">
            <v>2455.2618238624673</v>
          </cell>
          <cell r="Q69">
            <v>2472.001025700276</v>
          </cell>
          <cell r="R69">
            <v>2483.80214394618</v>
          </cell>
          <cell r="S69">
            <v>2500.554362792474</v>
          </cell>
          <cell r="T69">
            <v>2527.939214163015</v>
          </cell>
          <cell r="U69">
            <v>2556.954665040915</v>
          </cell>
          <cell r="V69">
            <v>2584.995608775031</v>
          </cell>
          <cell r="W69">
            <v>2614.6427005225696</v>
          </cell>
          <cell r="X69">
            <v>2646.8693190047084</v>
          </cell>
          <cell r="Y69">
            <v>2678.926637514666</v>
          </cell>
          <cell r="Z69">
            <v>2711.983125982224</v>
          </cell>
          <cell r="AA69">
            <v>2748.377147113574</v>
          </cell>
          <cell r="AB69">
            <v>2788.75027218193</v>
          </cell>
          <cell r="AC69">
            <v>2835.9634016637547</v>
          </cell>
          <cell r="AD69">
            <v>2891.1013235049695</v>
          </cell>
          <cell r="AE69">
            <v>2952.646922664965</v>
          </cell>
          <cell r="AF69">
            <v>3018.512982467178</v>
          </cell>
          <cell r="AG69">
            <v>3088.0002638015944</v>
          </cell>
          <cell r="AH69">
            <v>3161.881928952992</v>
          </cell>
          <cell r="AI69">
            <v>3237.525153921034</v>
          </cell>
          <cell r="AJ69">
            <v>3313.531837488609</v>
          </cell>
          <cell r="AK69">
            <v>3389.971967929449</v>
          </cell>
          <cell r="AL69">
            <v>3465.664626293044</v>
          </cell>
          <cell r="AM69">
            <v>3540.219808649658</v>
          </cell>
          <cell r="AN69">
            <v>3614.993034789804</v>
          </cell>
          <cell r="AO69">
            <v>3691.891347358016</v>
          </cell>
          <cell r="AP69">
            <v>3771.4421991616155</v>
          </cell>
          <cell r="AQ69">
            <v>3853.631487048133</v>
          </cell>
          <cell r="AR69">
            <v>3938.7934371817096</v>
          </cell>
          <cell r="AS69">
            <v>4026.0793619447613</v>
          </cell>
          <cell r="AT69">
            <v>4114.788658068309</v>
          </cell>
          <cell r="AU69">
            <v>4204.927120598118</v>
          </cell>
          <cell r="AV69">
            <v>4296.0818121985985</v>
          </cell>
          <cell r="AW69">
            <v>4388.658067609388</v>
          </cell>
          <cell r="AX69">
            <v>4483.852371436362</v>
          </cell>
          <cell r="AY69">
            <v>4582.326105489792</v>
          </cell>
          <cell r="AZ69">
            <v>4684.4095196176295</v>
          </cell>
          <cell r="BA69">
            <v>4790.15231643128</v>
          </cell>
          <cell r="BB69">
            <v>4899.439154712315</v>
          </cell>
          <cell r="BC69">
            <v>5011.330278843669</v>
          </cell>
        </row>
        <row r="70">
          <cell r="A70" t="str">
            <v>M_Pensions_h</v>
          </cell>
          <cell r="B70" t="str">
            <v>Masse Pensions hommes</v>
          </cell>
          <cell r="C70">
            <v>0</v>
          </cell>
          <cell r="D70">
            <v>0</v>
          </cell>
          <cell r="E70">
            <v>0</v>
          </cell>
          <cell r="F70">
            <v>0</v>
          </cell>
          <cell r="G70">
            <v>0</v>
          </cell>
          <cell r="H70">
            <v>0</v>
          </cell>
          <cell r="I70">
            <v>1504.2733441817365</v>
          </cell>
          <cell r="J70">
            <v>1551.2850639123665</v>
          </cell>
          <cell r="K70">
            <v>1589.149759907796</v>
          </cell>
          <cell r="L70">
            <v>1642.0438927879652</v>
          </cell>
          <cell r="M70">
            <v>1701.5453094286258</v>
          </cell>
          <cell r="N70">
            <v>1748.2812998713246</v>
          </cell>
          <cell r="O70">
            <v>1773.604408905303</v>
          </cell>
          <cell r="P70">
            <v>1791.0456618505148</v>
          </cell>
          <cell r="Q70">
            <v>1804.8607584438794</v>
          </cell>
          <cell r="R70">
            <v>1813.6198166135953</v>
          </cell>
          <cell r="S70">
            <v>1827.4284772013784</v>
          </cell>
          <cell r="T70">
            <v>1851.4262170916843</v>
          </cell>
          <cell r="U70">
            <v>1876.3661681486033</v>
          </cell>
          <cell r="V70">
            <v>1899.6693198004743</v>
          </cell>
          <cell r="W70">
            <v>1923.8565650607104</v>
          </cell>
          <cell r="X70">
            <v>1949.7272677004312</v>
          </cell>
          <cell r="Y70">
            <v>1974.7621873158828</v>
          </cell>
          <cell r="Z70">
            <v>2000.2425835361028</v>
          </cell>
          <cell r="AA70">
            <v>2028.1154658621724</v>
          </cell>
          <cell r="AB70">
            <v>2058.9629657742585</v>
          </cell>
          <cell r="AC70">
            <v>2095.4042727928336</v>
          </cell>
          <cell r="AD70">
            <v>2137.7292446430456</v>
          </cell>
          <cell r="AE70">
            <v>2183.897728105417</v>
          </cell>
          <cell r="AF70">
            <v>2232.426209355835</v>
          </cell>
          <cell r="AG70">
            <v>2282.6591058285203</v>
          </cell>
          <cell r="AH70">
            <v>2335.0803336074514</v>
          </cell>
          <cell r="AI70">
            <v>2387.575985312548</v>
          </cell>
          <cell r="AJ70">
            <v>2439.1524222525513</v>
          </cell>
          <cell r="AK70">
            <v>2490.152004257602</v>
          </cell>
          <cell r="AL70">
            <v>2539.9394632739068</v>
          </cell>
          <cell r="AM70">
            <v>2588.4625022020823</v>
          </cell>
          <cell r="AN70">
            <v>2637.101843398409</v>
          </cell>
          <cell r="AO70">
            <v>2687.2466019712047</v>
          </cell>
          <cell r="AP70">
            <v>2739.4449053491153</v>
          </cell>
          <cell r="AQ70">
            <v>2794.0047903809595</v>
          </cell>
          <cell r="AR70">
            <v>2851.353137832613</v>
          </cell>
          <cell r="AS70">
            <v>2910.947050782421</v>
          </cell>
          <cell r="AT70">
            <v>2972.1602230606695</v>
          </cell>
          <cell r="AU70">
            <v>3035.650907873681</v>
          </cell>
          <cell r="AV70">
            <v>3101.4454119430884</v>
          </cell>
          <cell r="AW70">
            <v>3169.574985665999</v>
          </cell>
          <cell r="AX70">
            <v>3240.492143087782</v>
          </cell>
          <cell r="AY70">
            <v>3314.467961262208</v>
          </cell>
          <cell r="AZ70">
            <v>3391.5814476996297</v>
          </cell>
          <cell r="BA70">
            <v>3471.7032355554175</v>
          </cell>
          <cell r="BB70">
            <v>3554.4893907452774</v>
          </cell>
          <cell r="BC70">
            <v>3638.553562588544</v>
          </cell>
        </row>
        <row r="71">
          <cell r="A71" t="str">
            <v>M_Pensions_f</v>
          </cell>
          <cell r="B71" t="str">
            <v>Masse Pensions femmes</v>
          </cell>
          <cell r="C71">
            <v>0</v>
          </cell>
          <cell r="D71">
            <v>0</v>
          </cell>
          <cell r="E71">
            <v>0</v>
          </cell>
          <cell r="F71">
            <v>0</v>
          </cell>
          <cell r="G71">
            <v>0</v>
          </cell>
          <cell r="H71">
            <v>0</v>
          </cell>
          <cell r="I71">
            <v>634.5644317500906</v>
          </cell>
          <cell r="J71">
            <v>653.8905978732546</v>
          </cell>
          <cell r="K71">
            <v>652.2071300096028</v>
          </cell>
          <cell r="L71">
            <v>653.4030918585237</v>
          </cell>
          <cell r="M71">
            <v>656.3455154146671</v>
          </cell>
          <cell r="N71">
            <v>659.3446651561555</v>
          </cell>
          <cell r="O71">
            <v>661.7210034746632</v>
          </cell>
          <cell r="P71">
            <v>664.2161620119524</v>
          </cell>
          <cell r="Q71">
            <v>667.1402672563963</v>
          </cell>
          <cell r="R71">
            <v>670.1823273325847</v>
          </cell>
          <cell r="S71">
            <v>673.1258855910954</v>
          </cell>
          <cell r="T71">
            <v>676.5129970713306</v>
          </cell>
          <cell r="U71">
            <v>680.5884968923118</v>
          </cell>
          <cell r="V71">
            <v>685.3262889745569</v>
          </cell>
          <cell r="W71">
            <v>690.7861354618593</v>
          </cell>
          <cell r="X71">
            <v>697.142051304277</v>
          </cell>
          <cell r="Y71">
            <v>704.1644501987831</v>
          </cell>
          <cell r="Z71">
            <v>711.7405424461213</v>
          </cell>
          <cell r="AA71">
            <v>720.2616812514018</v>
          </cell>
          <cell r="AB71">
            <v>729.7873064076715</v>
          </cell>
          <cell r="AC71">
            <v>740.5591288709209</v>
          </cell>
          <cell r="AD71">
            <v>753.3720788619246</v>
          </cell>
          <cell r="AE71">
            <v>768.7491945595477</v>
          </cell>
          <cell r="AF71">
            <v>786.086773111343</v>
          </cell>
          <cell r="AG71">
            <v>805.3411579730742</v>
          </cell>
          <cell r="AH71">
            <v>826.8015953455405</v>
          </cell>
          <cell r="AI71">
            <v>849.9491686084864</v>
          </cell>
          <cell r="AJ71">
            <v>874.3794152360575</v>
          </cell>
          <cell r="AK71">
            <v>899.8199636718468</v>
          </cell>
          <cell r="AL71">
            <v>925.7251630191369</v>
          </cell>
          <cell r="AM71">
            <v>951.7573064475757</v>
          </cell>
          <cell r="AN71">
            <v>977.8911913913951</v>
          </cell>
          <cell r="AO71">
            <v>1004.6447453868112</v>
          </cell>
          <cell r="AP71">
            <v>1031.9972938124997</v>
          </cell>
          <cell r="AQ71">
            <v>1059.6266966671733</v>
          </cell>
          <cell r="AR71">
            <v>1087.4402993490964</v>
          </cell>
          <cell r="AS71">
            <v>1115.1323111623406</v>
          </cell>
          <cell r="AT71">
            <v>1142.6284350076394</v>
          </cell>
          <cell r="AU71">
            <v>1169.276212724437</v>
          </cell>
          <cell r="AV71">
            <v>1194.6364002555097</v>
          </cell>
          <cell r="AW71">
            <v>1219.0830819433888</v>
          </cell>
          <cell r="AX71">
            <v>1243.3602283485804</v>
          </cell>
          <cell r="AY71">
            <v>1267.8581442275838</v>
          </cell>
          <cell r="AZ71">
            <v>1292.8280719179993</v>
          </cell>
          <cell r="BA71">
            <v>1318.449080875863</v>
          </cell>
          <cell r="BB71">
            <v>1344.9497639670371</v>
          </cell>
          <cell r="BC71">
            <v>1372.7767162551243</v>
          </cell>
        </row>
        <row r="72">
          <cell r="A72" t="str">
            <v>M_DD</v>
          </cell>
          <cell r="B72" t="str">
            <v>Masse Pensions Droits Directs sur l'année</v>
          </cell>
          <cell r="C72">
            <v>0</v>
          </cell>
          <cell r="D72">
            <v>0</v>
          </cell>
          <cell r="E72">
            <v>1559</v>
          </cell>
          <cell r="F72">
            <v>1609</v>
          </cell>
          <cell r="G72">
            <v>1684</v>
          </cell>
          <cell r="H72">
            <v>1736.9</v>
          </cell>
          <cell r="I72">
            <v>1768.399466377501</v>
          </cell>
          <cell r="J72">
            <v>1819.3200774990617</v>
          </cell>
          <cell r="K72">
            <v>1856.5576389826965</v>
          </cell>
          <cell r="L72">
            <v>1910.548803355802</v>
          </cell>
          <cell r="M72">
            <v>1972.7253466257096</v>
          </cell>
          <cell r="N72">
            <v>2022.1645312485773</v>
          </cell>
          <cell r="O72">
            <v>2049.481818346165</v>
          </cell>
          <cell r="P72">
            <v>2068.923894159348</v>
          </cell>
          <cell r="Q72">
            <v>2085.0555096797984</v>
          </cell>
          <cell r="R72">
            <v>2096.1624107229272</v>
          </cell>
          <cell r="S72">
            <v>2112.1776092792898</v>
          </cell>
          <cell r="T72">
            <v>2138.845560809152</v>
          </cell>
          <cell r="U72">
            <v>2167.1805437762546</v>
          </cell>
          <cell r="V72">
            <v>2194.5209277385593</v>
          </cell>
          <cell r="W72">
            <v>2223.3969475788845</v>
          </cell>
          <cell r="X72">
            <v>2254.745846434484</v>
          </cell>
          <cell r="Y72">
            <v>2285.783386278308</v>
          </cell>
          <cell r="Z72">
            <v>2317.642451802056</v>
          </cell>
          <cell r="AA72">
            <v>2352.62698036336</v>
          </cell>
          <cell r="AB72">
            <v>2391.3318023124757</v>
          </cell>
          <cell r="AC72">
            <v>2436.5724911118186</v>
          </cell>
          <cell r="AD72">
            <v>2489.3642156174196</v>
          </cell>
          <cell r="AE72">
            <v>2548.138741732993</v>
          </cell>
          <cell r="AF72">
            <v>2610.7757476269144</v>
          </cell>
          <cell r="AG72">
            <v>2676.5181360323513</v>
          </cell>
          <cell r="AH72">
            <v>2746.085993787037</v>
          </cell>
          <cell r="AI72">
            <v>2816.81279580185</v>
          </cell>
          <cell r="AJ72">
            <v>2887.2996413043393</v>
          </cell>
          <cell r="AK72">
            <v>2957.6480918156503</v>
          </cell>
          <cell r="AL72">
            <v>3026.722688192446</v>
          </cell>
          <cell r="AM72">
            <v>3094.2168482891957</v>
          </cell>
          <cell r="AN72">
            <v>3161.603554701297</v>
          </cell>
          <cell r="AO72">
            <v>3230.915809426919</v>
          </cell>
          <cell r="AP72">
            <v>3302.8543348697626</v>
          </cell>
          <cell r="AQ72">
            <v>3377.5710324942647</v>
          </cell>
          <cell r="AR72">
            <v>3455.5799251912176</v>
          </cell>
          <cell r="AS72">
            <v>3536.218705362123</v>
          </cell>
          <cell r="AT72">
            <v>3618.9245742722596</v>
          </cell>
          <cell r="AU72">
            <v>3703.8080185302456</v>
          </cell>
          <cell r="AV72">
            <v>3790.4874222060826</v>
          </cell>
          <cell r="AW72">
            <v>3879.31347652137</v>
          </cell>
          <cell r="AX72">
            <v>3971.352123047063</v>
          </cell>
          <cell r="AY72">
            <v>4067.058578198825</v>
          </cell>
          <cell r="AZ72">
            <v>4166.50103102233</v>
          </cell>
          <cell r="BA72">
            <v>4269.438599494851</v>
          </cell>
          <cell r="BB72">
            <v>4375.468899990955</v>
          </cell>
          <cell r="BC72">
            <v>4483.206983623884</v>
          </cell>
        </row>
        <row r="73">
          <cell r="A73" t="str">
            <v>M_DD_h</v>
          </cell>
          <cell r="B73" t="str">
            <v>Masse Pensions Droits Directs hommes</v>
          </cell>
          <cell r="C73">
            <v>0</v>
          </cell>
          <cell r="D73">
            <v>0</v>
          </cell>
          <cell r="E73">
            <v>0</v>
          </cell>
          <cell r="F73">
            <v>0</v>
          </cell>
          <cell r="G73">
            <v>0</v>
          </cell>
          <cell r="H73">
            <v>0</v>
          </cell>
          <cell r="I73">
            <v>1500.2277567939707</v>
          </cell>
          <cell r="J73">
            <v>1542.5714600154909</v>
          </cell>
          <cell r="K73">
            <v>1579.2673462480657</v>
          </cell>
          <cell r="L73">
            <v>1631.1534964426576</v>
          </cell>
          <cell r="M73">
            <v>1689.802313243897</v>
          </cell>
          <cell r="N73">
            <v>1735.8061365809906</v>
          </cell>
          <cell r="O73">
            <v>1760.479605045269</v>
          </cell>
          <cell r="P73">
            <v>1777.3313465719643</v>
          </cell>
          <cell r="Q73">
            <v>1790.607664512349</v>
          </cell>
          <cell r="R73">
            <v>1798.866936244221</v>
          </cell>
          <cell r="S73">
            <v>1812.2006631473475</v>
          </cell>
          <cell r="T73">
            <v>1835.7509537991582</v>
          </cell>
          <cell r="U73">
            <v>1860.2771880153007</v>
          </cell>
          <cell r="V73">
            <v>1883.1980411593322</v>
          </cell>
          <cell r="W73">
            <v>1907.0348919230366</v>
          </cell>
          <cell r="X73">
            <v>1932.5857961668605</v>
          </cell>
          <cell r="Y73">
            <v>1957.326475539772</v>
          </cell>
          <cell r="Z73">
            <v>1982.534408167569</v>
          </cell>
          <cell r="AA73">
            <v>2010.1555067134339</v>
          </cell>
          <cell r="AB73">
            <v>2040.7712375471995</v>
          </cell>
          <cell r="AC73">
            <v>2076.998867658774</v>
          </cell>
          <cell r="AD73">
            <v>2119.1246671865706</v>
          </cell>
          <cell r="AE73">
            <v>2165.105816592766</v>
          </cell>
          <cell r="AF73">
            <v>2213.4560361665613</v>
          </cell>
          <cell r="AG73">
            <v>2263.516905206877</v>
          </cell>
          <cell r="AH73">
            <v>2315.7689514785593</v>
          </cell>
          <cell r="AI73">
            <v>2368.093495400224</v>
          </cell>
          <cell r="AJ73">
            <v>2419.491576854805</v>
          </cell>
          <cell r="AK73">
            <v>2470.3040126933447</v>
          </cell>
          <cell r="AL73">
            <v>2519.8904884048516</v>
          </cell>
          <cell r="AM73">
            <v>2568.195388662777</v>
          </cell>
          <cell r="AN73">
            <v>2616.590478105281</v>
          </cell>
          <cell r="AO73">
            <v>2666.450565243048</v>
          </cell>
          <cell r="AP73">
            <v>2718.3184678542843</v>
          </cell>
          <cell r="AQ73">
            <v>2772.49871464202</v>
          </cell>
          <cell r="AR73">
            <v>2829.414802789834</v>
          </cell>
          <cell r="AS73">
            <v>2888.5200338516574</v>
          </cell>
          <cell r="AT73">
            <v>2949.186614469672</v>
          </cell>
          <cell r="AU73">
            <v>3012.0749887487145</v>
          </cell>
          <cell r="AV73">
            <v>3077.2222197049314</v>
          </cell>
          <cell r="AW73">
            <v>3144.671083519496</v>
          </cell>
          <cell r="AX73">
            <v>3214.8791192996982</v>
          </cell>
          <cell r="AY73">
            <v>3288.118631323331</v>
          </cell>
          <cell r="AZ73">
            <v>3364.4676413456823</v>
          </cell>
          <cell r="BA73">
            <v>3443.7941405420356</v>
          </cell>
          <cell r="BB73">
            <v>3525.7509872898577</v>
          </cell>
          <cell r="BC73">
            <v>3608.968099077341</v>
          </cell>
        </row>
        <row r="74">
          <cell r="A74" t="str">
            <v>M_DD_f</v>
          </cell>
          <cell r="B74" t="str">
            <v>Masse Pensions Droits Directs femmes</v>
          </cell>
          <cell r="C74">
            <v>0</v>
          </cell>
          <cell r="D74">
            <v>0</v>
          </cell>
          <cell r="E74">
            <v>0</v>
          </cell>
          <cell r="F74">
            <v>0</v>
          </cell>
          <cell r="G74">
            <v>0</v>
          </cell>
          <cell r="H74">
            <v>0</v>
          </cell>
          <cell r="I74">
            <v>268.17170958353034</v>
          </cell>
          <cell r="J74">
            <v>276.74861748357085</v>
          </cell>
          <cell r="K74">
            <v>277.29029273463084</v>
          </cell>
          <cell r="L74">
            <v>279.3953069131445</v>
          </cell>
          <cell r="M74">
            <v>282.92303338181256</v>
          </cell>
          <cell r="N74">
            <v>286.3583946675868</v>
          </cell>
          <cell r="O74">
            <v>289.0022133008958</v>
          </cell>
          <cell r="P74">
            <v>291.5925475873837</v>
          </cell>
          <cell r="Q74">
            <v>294.4478451674496</v>
          </cell>
          <cell r="R74">
            <v>297.2954744787063</v>
          </cell>
          <cell r="S74">
            <v>299.9769461319425</v>
          </cell>
          <cell r="T74">
            <v>303.094607009994</v>
          </cell>
          <cell r="U74">
            <v>306.9033557609538</v>
          </cell>
          <cell r="V74">
            <v>311.3228865792271</v>
          </cell>
          <cell r="W74">
            <v>316.36205565584805</v>
          </cell>
          <cell r="X74">
            <v>322.16005026762326</v>
          </cell>
          <cell r="Y74">
            <v>328.45691073853646</v>
          </cell>
          <cell r="Z74">
            <v>335.10804363448705</v>
          </cell>
          <cell r="AA74">
            <v>342.47147364992617</v>
          </cell>
          <cell r="AB74">
            <v>350.5605647652761</v>
          </cell>
          <cell r="AC74">
            <v>359.57362345304455</v>
          </cell>
          <cell r="AD74">
            <v>370.23954843084925</v>
          </cell>
          <cell r="AE74">
            <v>383.03292514022706</v>
          </cell>
          <cell r="AF74">
            <v>397.3197114603535</v>
          </cell>
          <cell r="AG74">
            <v>413.00123082547464</v>
          </cell>
          <cell r="AH74">
            <v>430.3170423084776</v>
          </cell>
          <cell r="AI74">
            <v>448.71930040162573</v>
          </cell>
          <cell r="AJ74">
            <v>467.8080644495343</v>
          </cell>
          <cell r="AK74">
            <v>487.34407912230597</v>
          </cell>
          <cell r="AL74">
            <v>506.8321997875946</v>
          </cell>
          <cell r="AM74">
            <v>526.0214596264187</v>
          </cell>
          <cell r="AN74">
            <v>545.0130765960163</v>
          </cell>
          <cell r="AO74">
            <v>564.4652441838709</v>
          </cell>
          <cell r="AP74">
            <v>584.5358670154781</v>
          </cell>
          <cell r="AQ74">
            <v>605.0723178522449</v>
          </cell>
          <cell r="AR74">
            <v>626.1651224013832</v>
          </cell>
          <cell r="AS74">
            <v>647.6986715104657</v>
          </cell>
          <cell r="AT74">
            <v>669.7379598025879</v>
          </cell>
          <cell r="AU74">
            <v>691.7330297815316</v>
          </cell>
          <cell r="AV74">
            <v>713.2652025011511</v>
          </cell>
          <cell r="AW74">
            <v>734.6423930018738</v>
          </cell>
          <cell r="AX74">
            <v>756.4730037473644</v>
          </cell>
          <cell r="AY74">
            <v>778.9399468754943</v>
          </cell>
          <cell r="AZ74">
            <v>802.0333896766474</v>
          </cell>
          <cell r="BA74">
            <v>825.6444589528155</v>
          </cell>
          <cell r="BB74">
            <v>849.7179127010979</v>
          </cell>
          <cell r="BC74">
            <v>874.2388845465426</v>
          </cell>
        </row>
        <row r="75">
          <cell r="A75" t="str">
            <v>M_Derive</v>
          </cell>
          <cell r="B75" t="str">
            <v>Masse Pensions Droits Dérivés sur l'année</v>
          </cell>
          <cell r="C75">
            <v>0</v>
          </cell>
          <cell r="D75">
            <v>0</v>
          </cell>
          <cell r="E75">
            <v>326</v>
          </cell>
          <cell r="F75">
            <v>338</v>
          </cell>
          <cell r="G75">
            <v>352</v>
          </cell>
          <cell r="H75">
            <v>362.9</v>
          </cell>
          <cell r="I75">
            <v>370.43830955432617</v>
          </cell>
          <cell r="J75">
            <v>385.85558428655935</v>
          </cell>
          <cell r="K75">
            <v>384.79925093470223</v>
          </cell>
          <cell r="L75">
            <v>384.89818129068703</v>
          </cell>
          <cell r="M75">
            <v>385.1654782175835</v>
          </cell>
          <cell r="N75">
            <v>385.4614337789029</v>
          </cell>
          <cell r="O75">
            <v>385.8435940338014</v>
          </cell>
          <cell r="P75">
            <v>386.3379297031191</v>
          </cell>
          <cell r="Q75">
            <v>386.94551602047716</v>
          </cell>
          <cell r="R75">
            <v>387.6397332232527</v>
          </cell>
          <cell r="S75">
            <v>388.3767535131837</v>
          </cell>
          <cell r="T75">
            <v>389.09365335386275</v>
          </cell>
          <cell r="U75">
            <v>389.7741212646605</v>
          </cell>
          <cell r="V75">
            <v>390.47468103647185</v>
          </cell>
          <cell r="W75">
            <v>391.24575294368526</v>
          </cell>
          <cell r="X75">
            <v>392.12347257022435</v>
          </cell>
          <cell r="Y75">
            <v>393.1432512363573</v>
          </cell>
          <cell r="Z75">
            <v>394.34067418016815</v>
          </cell>
          <cell r="AA75">
            <v>395.75016675021413</v>
          </cell>
          <cell r="AB75">
            <v>397.4184698694543</v>
          </cell>
          <cell r="AC75">
            <v>399.3909105519358</v>
          </cell>
          <cell r="AD75">
            <v>401.73710788755005</v>
          </cell>
          <cell r="AE75">
            <v>404.50818093197194</v>
          </cell>
          <cell r="AF75">
            <v>407.73723484026317</v>
          </cell>
          <cell r="AG75">
            <v>411.48212776924294</v>
          </cell>
          <cell r="AH75">
            <v>415.7959351659549</v>
          </cell>
          <cell r="AI75">
            <v>420.71235811918393</v>
          </cell>
          <cell r="AJ75">
            <v>426.23219618427</v>
          </cell>
          <cell r="AK75">
            <v>432.3238761137986</v>
          </cell>
          <cell r="AL75">
            <v>438.9419381005977</v>
          </cell>
          <cell r="AM75">
            <v>446.002960360462</v>
          </cell>
          <cell r="AN75">
            <v>453.3894800885069</v>
          </cell>
          <cell r="AO75">
            <v>460.975537931097</v>
          </cell>
          <cell r="AP75">
            <v>468.58786429185284</v>
          </cell>
          <cell r="AQ75">
            <v>476.06045455386817</v>
          </cell>
          <cell r="AR75">
            <v>483.2135119904924</v>
          </cell>
          <cell r="AS75">
            <v>489.86065658263817</v>
          </cell>
          <cell r="AT75">
            <v>495.8640837960491</v>
          </cell>
          <cell r="AU75">
            <v>501.1191020678716</v>
          </cell>
          <cell r="AV75">
            <v>505.594389992516</v>
          </cell>
          <cell r="AW75">
            <v>509.3445910880181</v>
          </cell>
          <cell r="AX75">
            <v>512.5002483892993</v>
          </cell>
          <cell r="AY75">
            <v>515.2675272909665</v>
          </cell>
          <cell r="AZ75">
            <v>517.9084885952997</v>
          </cell>
          <cell r="BA75">
            <v>520.7137169364294</v>
          </cell>
          <cell r="BB75">
            <v>523.9702547213589</v>
          </cell>
          <cell r="BC75">
            <v>528.1232952197846</v>
          </cell>
        </row>
        <row r="76">
          <cell r="A76" t="str">
            <v>M_Derive_h</v>
          </cell>
          <cell r="B76" t="str">
            <v>Masse Pensions Droits Dérivés hommes</v>
          </cell>
          <cell r="C76">
            <v>0</v>
          </cell>
          <cell r="D76">
            <v>0</v>
          </cell>
          <cell r="E76">
            <v>0</v>
          </cell>
          <cell r="F76">
            <v>0</v>
          </cell>
          <cell r="G76">
            <v>0</v>
          </cell>
          <cell r="H76">
            <v>0</v>
          </cell>
          <cell r="I76">
            <v>4.0455873877659085</v>
          </cell>
          <cell r="J76">
            <v>8.713603896875725</v>
          </cell>
          <cell r="K76">
            <v>9.88241365973021</v>
          </cell>
          <cell r="L76">
            <v>10.890396345307835</v>
          </cell>
          <cell r="M76">
            <v>11.742996184728835</v>
          </cell>
          <cell r="N76">
            <v>12.475163290334079</v>
          </cell>
          <cell r="O76">
            <v>13.124803860033904</v>
          </cell>
          <cell r="P76">
            <v>13.714315278550435</v>
          </cell>
          <cell r="Q76">
            <v>14.25309393153052</v>
          </cell>
          <cell r="R76">
            <v>14.75288036937419</v>
          </cell>
          <cell r="S76">
            <v>15.227814054030814</v>
          </cell>
          <cell r="T76">
            <v>15.675263292526182</v>
          </cell>
          <cell r="U76">
            <v>16.08898013330248</v>
          </cell>
          <cell r="V76">
            <v>16.471278641142156</v>
          </cell>
          <cell r="W76">
            <v>16.82167313767392</v>
          </cell>
          <cell r="X76">
            <v>17.14147153357057</v>
          </cell>
          <cell r="Y76">
            <v>17.43571177611065</v>
          </cell>
          <cell r="Z76">
            <v>17.708175368533887</v>
          </cell>
          <cell r="AA76">
            <v>17.959959148738548</v>
          </cell>
          <cell r="AB76">
            <v>18.191728227058967</v>
          </cell>
          <cell r="AC76">
            <v>18.40540513405951</v>
          </cell>
          <cell r="AD76">
            <v>18.60457745647467</v>
          </cell>
          <cell r="AE76">
            <v>18.791911512651176</v>
          </cell>
          <cell r="AF76">
            <v>18.970173189273858</v>
          </cell>
          <cell r="AG76">
            <v>19.142200621643436</v>
          </cell>
          <cell r="AH76">
            <v>19.311382128891882</v>
          </cell>
          <cell r="AI76">
            <v>19.48248991232327</v>
          </cell>
          <cell r="AJ76">
            <v>19.66084539774677</v>
          </cell>
          <cell r="AK76">
            <v>19.847991564257665</v>
          </cell>
          <cell r="AL76">
            <v>20.048974869055392</v>
          </cell>
          <cell r="AM76">
            <v>20.26711353930507</v>
          </cell>
          <cell r="AN76">
            <v>20.51136529312815</v>
          </cell>
          <cell r="AO76">
            <v>20.796036728156622</v>
          </cell>
          <cell r="AP76">
            <v>21.126437494831116</v>
          </cell>
          <cell r="AQ76">
            <v>21.506075738939643</v>
          </cell>
          <cell r="AR76">
            <v>21.93833504277896</v>
          </cell>
          <cell r="AS76">
            <v>22.427016930763223</v>
          </cell>
          <cell r="AT76">
            <v>22.973608590997692</v>
          </cell>
          <cell r="AU76">
            <v>23.57591912496621</v>
          </cell>
          <cell r="AV76">
            <v>24.223192238157427</v>
          </cell>
          <cell r="AW76">
            <v>24.903902146502972</v>
          </cell>
          <cell r="AX76">
            <v>25.613023788083375</v>
          </cell>
          <cell r="AY76">
            <v>26.349329938877013</v>
          </cell>
          <cell r="AZ76">
            <v>27.113806353947762</v>
          </cell>
          <cell r="BA76">
            <v>27.909095013381883</v>
          </cell>
          <cell r="BB76">
            <v>28.73840345541951</v>
          </cell>
          <cell r="BC76">
            <v>29.58546351120288</v>
          </cell>
        </row>
        <row r="77">
          <cell r="A77" t="str">
            <v>M_Derive_f</v>
          </cell>
          <cell r="B77" t="str">
            <v>Masse Pensions Droits Dérivés femmes</v>
          </cell>
          <cell r="C77">
            <v>0</v>
          </cell>
          <cell r="D77">
            <v>0</v>
          </cell>
          <cell r="E77">
            <v>0</v>
          </cell>
          <cell r="F77">
            <v>0</v>
          </cell>
          <cell r="G77">
            <v>0</v>
          </cell>
          <cell r="H77">
            <v>0</v>
          </cell>
          <cell r="I77">
            <v>366.3927221665603</v>
          </cell>
          <cell r="J77">
            <v>377.1419803896836</v>
          </cell>
          <cell r="K77">
            <v>374.916837274972</v>
          </cell>
          <cell r="L77">
            <v>374.00778494537917</v>
          </cell>
          <cell r="M77">
            <v>373.4224820328546</v>
          </cell>
          <cell r="N77">
            <v>372.9862704885688</v>
          </cell>
          <cell r="O77">
            <v>372.7187901737675</v>
          </cell>
          <cell r="P77">
            <v>372.62361442456864</v>
          </cell>
          <cell r="Q77">
            <v>372.6924220889466</v>
          </cell>
          <cell r="R77">
            <v>372.88685285387845</v>
          </cell>
          <cell r="S77">
            <v>373.14893945915287</v>
          </cell>
          <cell r="T77">
            <v>373.4183900613366</v>
          </cell>
          <cell r="U77">
            <v>373.685141131358</v>
          </cell>
          <cell r="V77">
            <v>374.0034023953297</v>
          </cell>
          <cell r="W77">
            <v>374.4240798060113</v>
          </cell>
          <cell r="X77">
            <v>374.98200103665374</v>
          </cell>
          <cell r="Y77">
            <v>375.7075394602466</v>
          </cell>
          <cell r="Z77">
            <v>376.63249881163426</v>
          </cell>
          <cell r="AA77">
            <v>377.7902076014756</v>
          </cell>
          <cell r="AB77">
            <v>379.2267416423954</v>
          </cell>
          <cell r="AC77">
            <v>380.9855054178763</v>
          </cell>
          <cell r="AD77">
            <v>383.1325304310754</v>
          </cell>
          <cell r="AE77">
            <v>385.7162694193207</v>
          </cell>
          <cell r="AF77">
            <v>388.7670616509894</v>
          </cell>
          <cell r="AG77">
            <v>392.3399271475995</v>
          </cell>
          <cell r="AH77">
            <v>396.484553037063</v>
          </cell>
          <cell r="AI77">
            <v>401.22986820686066</v>
          </cell>
          <cell r="AJ77">
            <v>406.5713507865232</v>
          </cell>
          <cell r="AK77">
            <v>412.47588454954087</v>
          </cell>
          <cell r="AL77">
            <v>418.89296323154235</v>
          </cell>
          <cell r="AM77">
            <v>425.73584682115694</v>
          </cell>
          <cell r="AN77">
            <v>432.87811479537874</v>
          </cell>
          <cell r="AO77">
            <v>440.17950120294034</v>
          </cell>
          <cell r="AP77">
            <v>447.46142679702166</v>
          </cell>
          <cell r="AQ77">
            <v>454.55437881492855</v>
          </cell>
          <cell r="AR77">
            <v>461.2751769477134</v>
          </cell>
          <cell r="AS77">
            <v>467.4336396518749</v>
          </cell>
          <cell r="AT77">
            <v>472.8904752050514</v>
          </cell>
          <cell r="AU77">
            <v>477.54318294290545</v>
          </cell>
          <cell r="AV77">
            <v>481.3711977543586</v>
          </cell>
          <cell r="AW77">
            <v>484.44068894151513</v>
          </cell>
          <cell r="AX77">
            <v>486.8872246012159</v>
          </cell>
          <cell r="AY77">
            <v>488.9181973520895</v>
          </cell>
          <cell r="AZ77">
            <v>490.7946822413519</v>
          </cell>
          <cell r="BA77">
            <v>492.8046219230475</v>
          </cell>
          <cell r="BB77">
            <v>495.2318512659394</v>
          </cell>
          <cell r="BC77">
            <v>498.53783170858173</v>
          </cell>
        </row>
        <row r="78">
          <cell r="A78" t="str">
            <v>Solde_1</v>
          </cell>
          <cell r="B78" t="str">
            <v>Solde Technique 1 =  Cot_Maj_E_Cho - M_Pensions (en Meuros) </v>
          </cell>
          <cell r="C78">
            <v>0</v>
          </cell>
          <cell r="D78">
            <v>0</v>
          </cell>
          <cell r="E78">
            <v>-828</v>
          </cell>
          <cell r="F78">
            <v>-777</v>
          </cell>
          <cell r="G78">
            <v>-667</v>
          </cell>
          <cell r="H78">
            <v>-728</v>
          </cell>
          <cell r="I78">
            <v>-636.6919665439086</v>
          </cell>
          <cell r="J78">
            <v>-651.8456743959885</v>
          </cell>
          <cell r="K78">
            <v>-628.3828423108113</v>
          </cell>
          <cell r="L78">
            <v>-637.6091605089297</v>
          </cell>
          <cell r="M78">
            <v>-654.6824562199168</v>
          </cell>
          <cell r="N78">
            <v>-658.377453628083</v>
          </cell>
          <cell r="O78">
            <v>-639.183800347414</v>
          </cell>
          <cell r="P78">
            <v>-613.0005962971081</v>
          </cell>
          <cell r="Q78">
            <v>-582.3690912478304</v>
          </cell>
          <cell r="R78">
            <v>-545.6607824317722</v>
          </cell>
          <cell r="S78">
            <v>-513.6188515300989</v>
          </cell>
          <cell r="T78">
            <v>-497.48471920869827</v>
          </cell>
          <cell r="U78">
            <v>-489.25357760976766</v>
          </cell>
          <cell r="V78">
            <v>-483.2143092471299</v>
          </cell>
          <cell r="W78">
            <v>-478.8015205409374</v>
          </cell>
          <cell r="X78">
            <v>-476.8637076858091</v>
          </cell>
          <cell r="Y78">
            <v>-474.66800044740774</v>
          </cell>
          <cell r="Z78">
            <v>-473.34404466359234</v>
          </cell>
          <cell r="AA78">
            <v>-475.0443014559851</v>
          </cell>
          <cell r="AB78">
            <v>-480.181757685029</v>
          </cell>
          <cell r="AC78">
            <v>-491.6331340698819</v>
          </cell>
          <cell r="AD78">
            <v>-510.6087861594591</v>
          </cell>
          <cell r="AE78">
            <v>-535.5264386159511</v>
          </cell>
          <cell r="AF78">
            <v>-564.5604399139065</v>
          </cell>
          <cell r="AG78">
            <v>-597.3790365333572</v>
          </cell>
          <cell r="AH78">
            <v>-634.5081506704736</v>
          </cell>
          <cell r="AI78">
            <v>-672.8422274834547</v>
          </cell>
          <cell r="AJ78">
            <v>-710.5467348655582</v>
          </cell>
          <cell r="AK78">
            <v>-747.2612068189368</v>
          </cell>
          <cell r="AL78">
            <v>-781.3312080763683</v>
          </cell>
          <cell r="AM78">
            <v>-812.0970009242453</v>
          </cell>
          <cell r="AN78">
            <v>-841.7796957385635</v>
          </cell>
          <cell r="AO78">
            <v>-873.7513946004334</v>
          </cell>
          <cell r="AP78">
            <v>-908.8808185328788</v>
          </cell>
          <cell r="AQ78">
            <v>-946.5216398936873</v>
          </cell>
          <cell r="AR78">
            <v>-986.6221596389089</v>
          </cell>
          <cell r="AS78">
            <v>-1028.2659939166474</v>
          </cell>
          <cell r="AT78">
            <v>-1070.6022776959333</v>
          </cell>
          <cell r="AU78">
            <v>-1113.5202664480043</v>
          </cell>
          <cell r="AV78">
            <v>-1156.848601313384</v>
          </cell>
          <cell r="AW78">
            <v>-1201.3861162126714</v>
          </cell>
          <cell r="AX78">
            <v>-1248.3331868187217</v>
          </cell>
          <cell r="AY78">
            <v>-1298.0492555031071</v>
          </cell>
          <cell r="AZ78">
            <v>-1350.5971520543624</v>
          </cell>
          <cell r="BA78">
            <v>-1405.7706638968077</v>
          </cell>
          <cell r="BB78">
            <v>-1463.264219495943</v>
          </cell>
          <cell r="BC78">
            <v>-1522.2291000851903</v>
          </cell>
        </row>
        <row r="79">
          <cell r="A79" t="str">
            <v>Points_Cot</v>
          </cell>
          <cell r="B79" t="str">
            <v>Solde_1 en points de cotisations</v>
          </cell>
          <cell r="C79">
            <v>0</v>
          </cell>
          <cell r="D79">
            <v>0</v>
          </cell>
          <cell r="E79">
            <v>-0.6886513027932395</v>
          </cell>
          <cell r="F79">
            <v>-0.5975270100119582</v>
          </cell>
          <cell r="G79">
            <v>-0.49080206033848417</v>
          </cell>
          <cell r="H79">
            <v>-0.5380635624538064</v>
          </cell>
          <cell r="I79">
            <v>-0.4238549697138538</v>
          </cell>
          <cell r="J79">
            <v>-0.41964404195364424</v>
          </cell>
          <cell r="K79">
            <v>-0.3895802559521881</v>
          </cell>
          <cell r="L79">
            <v>-0.38460285513188047</v>
          </cell>
          <cell r="M79">
            <v>-0.38438189259783057</v>
          </cell>
          <cell r="N79">
            <v>-0.37637731250740447</v>
          </cell>
          <cell r="O79">
            <v>-0.3558649251626101</v>
          </cell>
          <cell r="P79">
            <v>-0.33274358007697924</v>
          </cell>
          <cell r="Q79">
            <v>-0.30819181271752916</v>
          </cell>
          <cell r="R79">
            <v>-0.28153817531937336</v>
          </cell>
          <cell r="S79">
            <v>-0.25849799785589295</v>
          </cell>
          <cell r="T79">
            <v>-0.24501150872622302</v>
          </cell>
          <cell r="U79">
            <v>-0.23661716898239016</v>
          </cell>
          <cell r="V79">
            <v>-0.22990703616768726</v>
          </cell>
          <cell r="W79">
            <v>-0.22417468350575345</v>
          </cell>
          <cell r="X79">
            <v>-0.2197522924357684</v>
          </cell>
          <cell r="Y79">
            <v>-0.21534133629570273</v>
          </cell>
          <cell r="Z79">
            <v>-0.21144276833797487</v>
          </cell>
          <cell r="AA79">
            <v>-0.20896381379585124</v>
          </cell>
          <cell r="AB79">
            <v>-0.20799978630466312</v>
          </cell>
          <cell r="AC79">
            <v>-0.20971154997477154</v>
          </cell>
          <cell r="AD79">
            <v>-0.21449711694069812</v>
          </cell>
          <cell r="AE79">
            <v>-0.22155554187305945</v>
          </cell>
          <cell r="AF79">
            <v>-0.23006167809850825</v>
          </cell>
          <cell r="AG79">
            <v>-0.23985141939409804</v>
          </cell>
          <cell r="AH79">
            <v>-0.2510543379545762</v>
          </cell>
          <cell r="AI79">
            <v>-0.2623490882820562</v>
          </cell>
          <cell r="AJ79">
            <v>-0.2729738000227254</v>
          </cell>
          <cell r="AK79">
            <v>-0.28276314525806256</v>
          </cell>
          <cell r="AL79">
            <v>-0.2910708493863039</v>
          </cell>
          <cell r="AM79">
            <v>-0.2976761158348791</v>
          </cell>
          <cell r="AN79">
            <v>-0.3035394658914159</v>
          </cell>
          <cell r="AO79">
            <v>-0.3100454233103141</v>
          </cell>
          <cell r="AP79">
            <v>-0.3175061414170449</v>
          </cell>
          <cell r="AQ79">
            <v>-0.32558853626400364</v>
          </cell>
          <cell r="AR79">
            <v>-0.33420220809820705</v>
          </cell>
          <cell r="AS79">
            <v>-0.3430053401199605</v>
          </cell>
          <cell r="AT79">
            <v>-0.35168749344610545</v>
          </cell>
          <cell r="AU79">
            <v>-0.360198550039811</v>
          </cell>
          <cell r="AV79">
            <v>-0.36851311247028085</v>
          </cell>
          <cell r="AW79">
            <v>-0.3769324157250539</v>
          </cell>
          <cell r="AX79">
            <v>-0.38582159943713773</v>
          </cell>
          <cell r="AY79">
            <v>-0.39523137506156636</v>
          </cell>
          <cell r="AZ79">
            <v>-0.40512092557912427</v>
          </cell>
          <cell r="BA79">
            <v>-0.41537001680766816</v>
          </cell>
          <cell r="BB79">
            <v>-0.42584101423340465</v>
          </cell>
          <cell r="BC79">
            <v>-0.43628115726550604</v>
          </cell>
        </row>
        <row r="80">
          <cell r="A80" t="str">
            <v>M_GA</v>
          </cell>
          <cell r="B80" t="str">
            <v>Dépenses de gestion</v>
          </cell>
          <cell r="C80">
            <v>0</v>
          </cell>
          <cell r="D80">
            <v>0</v>
          </cell>
          <cell r="E80">
            <v>67</v>
          </cell>
          <cell r="F80">
            <v>73</v>
          </cell>
          <cell r="G80">
            <v>75</v>
          </cell>
          <cell r="H80">
            <v>78</v>
          </cell>
          <cell r="I80">
            <v>82.61801951633552</v>
          </cell>
          <cell r="J80">
            <v>85.43314930642977</v>
          </cell>
          <cell r="K80">
            <v>88.71357261836232</v>
          </cell>
          <cell r="L80">
            <v>91.18108032756578</v>
          </cell>
          <cell r="M80">
            <v>93.6764602742857</v>
          </cell>
          <cell r="N80">
            <v>96.20866812696686</v>
          </cell>
          <cell r="O80">
            <v>98.78778866179037</v>
          </cell>
          <cell r="P80">
            <v>101.32436751609475</v>
          </cell>
          <cell r="Q80">
            <v>103.92975639488449</v>
          </cell>
          <cell r="R80">
            <v>106.59777488329242</v>
          </cell>
          <cell r="S80">
            <v>109.28145311943062</v>
          </cell>
          <cell r="T80">
            <v>111.67499722248742</v>
          </cell>
          <cell r="U80">
            <v>113.7235598087131</v>
          </cell>
          <cell r="V80">
            <v>115.59797147403457</v>
          </cell>
          <cell r="W80">
            <v>117.47126489898977</v>
          </cell>
          <cell r="X80">
            <v>119.35030862253946</v>
          </cell>
          <cell r="Y80">
            <v>121.23422503869918</v>
          </cell>
          <cell r="Z80">
            <v>123.12514947252475</v>
          </cell>
          <cell r="AA80">
            <v>125.0333065111674</v>
          </cell>
          <cell r="AB80">
            <v>126.97126829732956</v>
          </cell>
          <cell r="AC80">
            <v>128.938164717663</v>
          </cell>
          <cell r="AD80">
            <v>130.92708955400306</v>
          </cell>
          <cell r="AE80">
            <v>132.94162662269576</v>
          </cell>
          <cell r="AF80">
            <v>134.96738984042995</v>
          </cell>
          <cell r="AG80">
            <v>136.98416749975303</v>
          </cell>
          <cell r="AH80">
            <v>139.0055578055385</v>
          </cell>
          <cell r="AI80">
            <v>141.05756095406684</v>
          </cell>
          <cell r="AJ80">
            <v>143.16418064426782</v>
          </cell>
          <cell r="AK80">
            <v>145.34909186107816</v>
          </cell>
          <cell r="AL80">
            <v>147.63833800191716</v>
          </cell>
          <cell r="AM80">
            <v>150.04675442489767</v>
          </cell>
          <cell r="AN80">
            <v>152.52673364781825</v>
          </cell>
          <cell r="AO80">
            <v>154.99769740166707</v>
          </cell>
          <cell r="AP80">
            <v>157.4408759345805</v>
          </cell>
          <cell r="AQ80">
            <v>159.8910415934945</v>
          </cell>
          <cell r="AR80">
            <v>162.36942026485406</v>
          </cell>
          <cell r="AS80">
            <v>164.87973524154629</v>
          </cell>
          <cell r="AT80">
            <v>167.43025092048063</v>
          </cell>
          <cell r="AU80">
            <v>170.02737697825623</v>
          </cell>
          <cell r="AV80">
            <v>172.65782659868682</v>
          </cell>
          <cell r="AW80">
            <v>175.29995732681945</v>
          </cell>
          <cell r="AX80">
            <v>177.95355515397023</v>
          </cell>
          <cell r="AY80">
            <v>180.63522674926767</v>
          </cell>
          <cell r="AZ80">
            <v>183.35968021597967</v>
          </cell>
          <cell r="BA80">
            <v>186.140990889396</v>
          </cell>
          <cell r="BB80">
            <v>188.98962143690045</v>
          </cell>
          <cell r="BC80">
            <v>191.90056483171634</v>
          </cell>
        </row>
        <row r="81">
          <cell r="A81" t="str">
            <v>M_ASS</v>
          </cell>
          <cell r="B81" t="str">
            <v>Action sociale</v>
          </cell>
          <cell r="C81">
            <v>0</v>
          </cell>
          <cell r="D81">
            <v>0</v>
          </cell>
          <cell r="E81">
            <v>18</v>
          </cell>
          <cell r="F81">
            <v>35</v>
          </cell>
          <cell r="G81">
            <v>23</v>
          </cell>
          <cell r="H81">
            <v>12</v>
          </cell>
          <cell r="I81">
            <v>30.042916187758372</v>
          </cell>
          <cell r="J81">
            <v>31.066599747792647</v>
          </cell>
          <cell r="K81">
            <v>32.25948095213175</v>
          </cell>
          <cell r="L81">
            <v>33.15675648275119</v>
          </cell>
          <cell r="M81">
            <v>34.06416737246752</v>
          </cell>
          <cell r="N81">
            <v>34.984970227987944</v>
          </cell>
          <cell r="O81">
            <v>35.92283224065105</v>
          </cell>
          <cell r="P81">
            <v>36.84522455130718</v>
          </cell>
          <cell r="Q81">
            <v>37.79263868904891</v>
          </cell>
          <cell r="R81">
            <v>38.76282723028815</v>
          </cell>
          <cell r="S81">
            <v>39.738710225247495</v>
          </cell>
          <cell r="T81">
            <v>40.609089899086335</v>
          </cell>
          <cell r="U81">
            <v>41.35402174862295</v>
          </cell>
          <cell r="V81">
            <v>42.03562599055802</v>
          </cell>
          <cell r="W81">
            <v>42.71682359963264</v>
          </cell>
          <cell r="X81">
            <v>43.400112226377985</v>
          </cell>
          <cell r="Y81">
            <v>44.08517274134516</v>
          </cell>
          <cell r="Z81">
            <v>44.772781626372634</v>
          </cell>
          <cell r="AA81">
            <v>45.46665691315178</v>
          </cell>
          <cell r="AB81">
            <v>46.171370289938025</v>
          </cell>
          <cell r="AC81">
            <v>46.88660535187745</v>
          </cell>
          <cell r="AD81">
            <v>47.609850746910205</v>
          </cell>
          <cell r="AE81">
            <v>48.34240968098028</v>
          </cell>
          <cell r="AF81">
            <v>49.079050851065425</v>
          </cell>
          <cell r="AG81">
            <v>49.81242454536474</v>
          </cell>
          <cell r="AH81">
            <v>50.547475565650366</v>
          </cell>
          <cell r="AI81">
            <v>51.293658528751585</v>
          </cell>
          <cell r="AJ81">
            <v>52.05970205246103</v>
          </cell>
          <cell r="AK81">
            <v>52.85421522221024</v>
          </cell>
          <cell r="AL81">
            <v>53.68666836433352</v>
          </cell>
          <cell r="AM81">
            <v>54.56245615450825</v>
          </cell>
          <cell r="AN81">
            <v>55.46426678102481</v>
          </cell>
          <cell r="AO81">
            <v>56.362799055151655</v>
          </cell>
          <cell r="AP81">
            <v>57.25122761257473</v>
          </cell>
          <cell r="AQ81">
            <v>58.14219694308891</v>
          </cell>
          <cell r="AR81">
            <v>59.043425550856014</v>
          </cell>
          <cell r="AS81">
            <v>59.95626736056228</v>
          </cell>
          <cell r="AT81">
            <v>60.88372760744751</v>
          </cell>
          <cell r="AU81">
            <v>61.82813708300226</v>
          </cell>
          <cell r="AV81">
            <v>62.7846642177043</v>
          </cell>
          <cell r="AW81">
            <v>63.745439027934346</v>
          </cell>
          <cell r="AX81">
            <v>64.7103836923528</v>
          </cell>
          <cell r="AY81">
            <v>65.6855369997337</v>
          </cell>
          <cell r="AZ81">
            <v>66.67624735126533</v>
          </cell>
          <cell r="BA81">
            <v>67.68763305068944</v>
          </cell>
          <cell r="BB81">
            <v>68.72349870432744</v>
          </cell>
          <cell r="BC81">
            <v>69.78202357516957</v>
          </cell>
        </row>
        <row r="82">
          <cell r="A82" t="str">
            <v>Solde_2</v>
          </cell>
          <cell r="B82" t="str">
            <v>Solde Technique 2 = Solde_1 - M_GA - M_ASS (en Meuros)</v>
          </cell>
          <cell r="C82">
            <v>0</v>
          </cell>
          <cell r="D82">
            <v>0</v>
          </cell>
          <cell r="E82">
            <v>-913</v>
          </cell>
          <cell r="F82">
            <v>-885</v>
          </cell>
          <cell r="G82">
            <v>-765</v>
          </cell>
          <cell r="H82">
            <v>-818</v>
          </cell>
          <cell r="I82">
            <v>-749.3529022480026</v>
          </cell>
          <cell r="J82">
            <v>-768.3454234502109</v>
          </cell>
          <cell r="K82">
            <v>-749.3558958813053</v>
          </cell>
          <cell r="L82">
            <v>-761.9469973192466</v>
          </cell>
          <cell r="M82">
            <v>-782.42308386667</v>
          </cell>
          <cell r="N82">
            <v>-789.5710919830378</v>
          </cell>
          <cell r="O82">
            <v>-773.8944212498554</v>
          </cell>
          <cell r="P82">
            <v>-751.1701883645101</v>
          </cell>
          <cell r="Q82">
            <v>-724.0914863317637</v>
          </cell>
          <cell r="R82">
            <v>-691.0213845453528</v>
          </cell>
          <cell r="S82">
            <v>-662.6390148747771</v>
          </cell>
          <cell r="T82">
            <v>-649.7688063302721</v>
          </cell>
          <cell r="U82">
            <v>-644.3311591671038</v>
          </cell>
          <cell r="V82">
            <v>-640.8479067117225</v>
          </cell>
          <cell r="W82">
            <v>-638.9896090395598</v>
          </cell>
          <cell r="X82">
            <v>-639.6141285347267</v>
          </cell>
          <cell r="Y82">
            <v>-639.987398227452</v>
          </cell>
          <cell r="Z82">
            <v>-641.2419757624897</v>
          </cell>
          <cell r="AA82">
            <v>-645.5442648803042</v>
          </cell>
          <cell r="AB82">
            <v>-653.3243962722967</v>
          </cell>
          <cell r="AC82">
            <v>-667.4579041394225</v>
          </cell>
          <cell r="AD82">
            <v>-689.1457264603724</v>
          </cell>
          <cell r="AE82">
            <v>-716.810474919627</v>
          </cell>
          <cell r="AF82">
            <v>-748.606880605402</v>
          </cell>
          <cell r="AG82">
            <v>-784.1756285784749</v>
          </cell>
          <cell r="AH82">
            <v>-824.0611840416625</v>
          </cell>
          <cell r="AI82">
            <v>-865.1934469662731</v>
          </cell>
          <cell r="AJ82">
            <v>-905.7706175622869</v>
          </cell>
          <cell r="AK82">
            <v>-945.4645139022252</v>
          </cell>
          <cell r="AL82">
            <v>-982.656214442619</v>
          </cell>
          <cell r="AM82">
            <v>-1016.7062115036513</v>
          </cell>
          <cell r="AN82">
            <v>-1049.7706961674066</v>
          </cell>
          <cell r="AO82">
            <v>-1085.1118910572523</v>
          </cell>
          <cell r="AP82">
            <v>-1123.572922080034</v>
          </cell>
          <cell r="AQ82">
            <v>-1164.5548784302707</v>
          </cell>
          <cell r="AR82">
            <v>-1208.0350054546188</v>
          </cell>
          <cell r="AS82">
            <v>-1253.1019965187559</v>
          </cell>
          <cell r="AT82">
            <v>-1298.9162562238614</v>
          </cell>
          <cell r="AU82">
            <v>-1345.3757805092628</v>
          </cell>
          <cell r="AV82">
            <v>-1392.291092129775</v>
          </cell>
          <cell r="AW82">
            <v>-1440.431512567425</v>
          </cell>
          <cell r="AX82">
            <v>-1490.9971256650447</v>
          </cell>
          <cell r="AY82">
            <v>-1544.3700192521082</v>
          </cell>
          <cell r="AZ82">
            <v>-1600.6330796216073</v>
          </cell>
          <cell r="BA82">
            <v>-1659.5992878368932</v>
          </cell>
          <cell r="BB82">
            <v>-1720.977339637171</v>
          </cell>
          <cell r="BC82">
            <v>-1783.911688492076</v>
          </cell>
        </row>
        <row r="83">
          <cell r="A83" t="str">
            <v>Prod_Fin</v>
          </cell>
          <cell r="B83" t="str">
            <v>Produits Financiers</v>
          </cell>
          <cell r="C83">
            <v>0</v>
          </cell>
          <cell r="D83">
            <v>0</v>
          </cell>
          <cell r="E83">
            <v>7</v>
          </cell>
          <cell r="F83">
            <v>8</v>
          </cell>
          <cell r="G83">
            <v>7</v>
          </cell>
          <cell r="H83">
            <v>2.5</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row>
        <row r="84">
          <cell r="A84" t="str">
            <v>Impot_Sub</v>
          </cell>
          <cell r="B84" t="str">
            <v>Impôts =CSSS</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row>
        <row r="85">
          <cell r="A85" t="str">
            <v>R_Diverses</v>
          </cell>
          <cell r="B85" t="str">
            <v>Recettes diverses</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row>
        <row r="86">
          <cell r="A86" t="str">
            <v>Nb_Cot</v>
          </cell>
          <cell r="B86" t="str">
            <v>Nombre de cotisants</v>
          </cell>
          <cell r="C86">
            <v>0</v>
          </cell>
          <cell r="D86">
            <v>0</v>
          </cell>
          <cell r="E86">
            <v>505229</v>
          </cell>
          <cell r="F86">
            <v>513386</v>
          </cell>
          <cell r="G86">
            <v>518743</v>
          </cell>
          <cell r="H86">
            <v>531310</v>
          </cell>
          <cell r="I86">
            <v>532283.3095387495</v>
          </cell>
          <cell r="J86">
            <v>535297.7813173875</v>
          </cell>
          <cell r="K86">
            <v>539464.6394544054</v>
          </cell>
          <cell r="L86">
            <v>543597.5310178131</v>
          </cell>
          <cell r="M86">
            <v>547523.8505216911</v>
          </cell>
          <cell r="N86">
            <v>551298.2336601131</v>
          </cell>
          <cell r="O86">
            <v>554977.6463189179</v>
          </cell>
          <cell r="P86">
            <v>558614.1651976682</v>
          </cell>
          <cell r="Q86">
            <v>562294.4126447494</v>
          </cell>
          <cell r="R86">
            <v>565975.7375330111</v>
          </cell>
          <cell r="S86">
            <v>569405.885689673</v>
          </cell>
          <cell r="T86">
            <v>571588.7376922617</v>
          </cell>
          <cell r="U86">
            <v>571781.8696078638</v>
          </cell>
          <cell r="V86">
            <v>570929.3503935572</v>
          </cell>
          <cell r="W86">
            <v>569922.7900534738</v>
          </cell>
          <cell r="X86">
            <v>568800.7326191906</v>
          </cell>
          <cell r="Y86">
            <v>567562.98404894</v>
          </cell>
          <cell r="Z86">
            <v>566223.4028890845</v>
          </cell>
          <cell r="AA86">
            <v>564831.5964675626</v>
          </cell>
          <cell r="AB86">
            <v>563444.2437829324</v>
          </cell>
          <cell r="AC86">
            <v>562055.4909576891</v>
          </cell>
          <cell r="AD86">
            <v>560634.0184210112</v>
          </cell>
          <cell r="AE86">
            <v>559194.8242590332</v>
          </cell>
          <cell r="AF86">
            <v>557677.6321907967</v>
          </cell>
          <cell r="AG86">
            <v>556002.7932970761</v>
          </cell>
          <cell r="AH86">
            <v>554231.2193452258</v>
          </cell>
          <cell r="AI86">
            <v>552468.362457776</v>
          </cell>
          <cell r="AJ86">
            <v>550804.6991874368</v>
          </cell>
          <cell r="AK86">
            <v>549323.0331133981</v>
          </cell>
          <cell r="AL86">
            <v>548108.9028631843</v>
          </cell>
          <cell r="AM86">
            <v>547200.5643362204</v>
          </cell>
          <cell r="AN86">
            <v>546409.3505338221</v>
          </cell>
          <cell r="AO86">
            <v>545443.312259065</v>
          </cell>
          <cell r="AP86">
            <v>544244.5566164769</v>
          </cell>
          <cell r="AQ86">
            <v>542941.3899491503</v>
          </cell>
          <cell r="AR86">
            <v>541608.2620760127</v>
          </cell>
          <cell r="AS86">
            <v>540257.175966005</v>
          </cell>
          <cell r="AT86">
            <v>538913.9340957544</v>
          </cell>
          <cell r="AU86">
            <v>537596.6598082714</v>
          </cell>
          <cell r="AV86">
            <v>536260.9811758606</v>
          </cell>
          <cell r="AW86">
            <v>534840.0996925085</v>
          </cell>
          <cell r="AX86">
            <v>533336.1744615256</v>
          </cell>
          <cell r="AY86">
            <v>531800.8697729135</v>
          </cell>
          <cell r="AZ86">
            <v>530276.8399818204</v>
          </cell>
          <cell r="BA86">
            <v>528801.9648624902</v>
          </cell>
          <cell r="BB86">
            <v>527401.3240944024</v>
          </cell>
          <cell r="BC86">
            <v>526055.7060929334</v>
          </cell>
        </row>
        <row r="87">
          <cell r="A87" t="str">
            <v>Nb_DD_60plus</v>
          </cell>
          <cell r="B87" t="str">
            <v>Nombre de retraités de droits directs de 60 ans et plus</v>
          </cell>
          <cell r="C87">
            <v>0</v>
          </cell>
          <cell r="D87">
            <v>0</v>
          </cell>
          <cell r="E87">
            <v>0</v>
          </cell>
          <cell r="F87">
            <v>0</v>
          </cell>
          <cell r="G87">
            <v>0</v>
          </cell>
          <cell r="H87">
            <v>0</v>
          </cell>
          <cell r="I87">
            <v>512623.05202135496</v>
          </cell>
          <cell r="J87">
            <v>515124.9379817259</v>
          </cell>
          <cell r="K87">
            <v>525754.2442261631</v>
          </cell>
          <cell r="L87">
            <v>541329.3040494185</v>
          </cell>
          <cell r="M87">
            <v>559536.2846544683</v>
          </cell>
          <cell r="N87">
            <v>575575.648915873</v>
          </cell>
          <cell r="O87">
            <v>587142.4928528568</v>
          </cell>
          <cell r="P87">
            <v>597431.0034231887</v>
          </cell>
          <cell r="Q87">
            <v>607727.3776597326</v>
          </cell>
          <cell r="R87">
            <v>617219.2753117561</v>
          </cell>
          <cell r="S87">
            <v>627042.0361513315</v>
          </cell>
          <cell r="T87">
            <v>638495.8707626099</v>
          </cell>
          <cell r="U87">
            <v>650131.219046688</v>
          </cell>
          <cell r="V87">
            <v>661657.6864309657</v>
          </cell>
          <cell r="W87">
            <v>673695.9225644986</v>
          </cell>
          <cell r="X87">
            <v>686229.9506968035</v>
          </cell>
          <cell r="Y87">
            <v>698535.7150428058</v>
          </cell>
          <cell r="Z87">
            <v>710605.5410673519</v>
          </cell>
          <cell r="AA87">
            <v>722489.7729970036</v>
          </cell>
          <cell r="AB87">
            <v>734256.9990447854</v>
          </cell>
          <cell r="AC87">
            <v>746020.9885791256</v>
          </cell>
          <cell r="AD87">
            <v>758056.1238654768</v>
          </cell>
          <cell r="AE87">
            <v>770475.262010122</v>
          </cell>
          <cell r="AF87">
            <v>782878.0248814714</v>
          </cell>
          <cell r="AG87">
            <v>795200.7760775401</v>
          </cell>
          <cell r="AH87">
            <v>807472.8552820855</v>
          </cell>
          <cell r="AI87">
            <v>819093.5776990819</v>
          </cell>
          <cell r="AJ87">
            <v>829636.9926564471</v>
          </cell>
          <cell r="AK87">
            <v>839074.8629928839</v>
          </cell>
          <cell r="AL87">
            <v>847278.3584488524</v>
          </cell>
          <cell r="AM87">
            <v>854135.256248685</v>
          </cell>
          <cell r="AN87">
            <v>859889.9798180873</v>
          </cell>
          <cell r="AO87">
            <v>865032.8055175341</v>
          </cell>
          <cell r="AP87">
            <v>869772.6074427024</v>
          </cell>
          <cell r="AQ87">
            <v>874131.6827065009</v>
          </cell>
          <cell r="AR87">
            <v>878157.8289886543</v>
          </cell>
          <cell r="AS87">
            <v>881882.1538613213</v>
          </cell>
          <cell r="AT87">
            <v>885307.0941703605</v>
          </cell>
          <cell r="AU87">
            <v>888413.255677008</v>
          </cell>
          <cell r="AV87">
            <v>891221.5413857491</v>
          </cell>
          <cell r="AW87">
            <v>893855.7643126287</v>
          </cell>
          <cell r="AX87">
            <v>896435.9280558985</v>
          </cell>
          <cell r="AY87">
            <v>899060.6440061542</v>
          </cell>
          <cell r="AZ87">
            <v>901830.6587815605</v>
          </cell>
          <cell r="BA87">
            <v>904751.3808295915</v>
          </cell>
          <cell r="BB87">
            <v>907813.9161949203</v>
          </cell>
          <cell r="BC87">
            <v>910807.9163940279</v>
          </cell>
        </row>
        <row r="88">
          <cell r="A88" t="str">
            <v>Nb_Derive_60plus</v>
          </cell>
          <cell r="B88" t="str">
            <v>Nombre de retraités de droits dérivés de 60 ans et plus</v>
          </cell>
          <cell r="C88">
            <v>0</v>
          </cell>
          <cell r="D88">
            <v>0</v>
          </cell>
          <cell r="E88">
            <v>0</v>
          </cell>
          <cell r="F88">
            <v>0</v>
          </cell>
          <cell r="G88">
            <v>0</v>
          </cell>
          <cell r="H88">
            <v>0</v>
          </cell>
          <cell r="I88">
            <v>5237.664589889935</v>
          </cell>
          <cell r="J88">
            <v>6740.4736859852665</v>
          </cell>
          <cell r="K88">
            <v>7828.728165425957</v>
          </cell>
          <cell r="L88">
            <v>8615.069164968769</v>
          </cell>
          <cell r="M88">
            <v>9205.869825400152</v>
          </cell>
          <cell r="N88">
            <v>9736.372073931747</v>
          </cell>
          <cell r="O88">
            <v>10238.55584932219</v>
          </cell>
          <cell r="P88">
            <v>10666.25935915827</v>
          </cell>
          <cell r="Q88">
            <v>11037.466584049655</v>
          </cell>
          <cell r="R88">
            <v>11366.223759601202</v>
          </cell>
          <cell r="S88">
            <v>11663.433315111468</v>
          </cell>
          <cell r="T88">
            <v>11937.796123857355</v>
          </cell>
          <cell r="U88">
            <v>12191.042862536437</v>
          </cell>
          <cell r="V88">
            <v>12427.177523267477</v>
          </cell>
          <cell r="W88">
            <v>12648.29373878038</v>
          </cell>
          <cell r="X88">
            <v>12858.262363028967</v>
          </cell>
          <cell r="Y88">
            <v>13063.023900182705</v>
          </cell>
          <cell r="Z88">
            <v>13267.513285102297</v>
          </cell>
          <cell r="AA88">
            <v>13474.96466364173</v>
          </cell>
          <cell r="AB88">
            <v>13685.64278297974</v>
          </cell>
          <cell r="AC88">
            <v>13901.376653381729</v>
          </cell>
          <cell r="AD88">
            <v>14123.957482695827</v>
          </cell>
          <cell r="AE88">
            <v>14355.456615851317</v>
          </cell>
          <cell r="AF88">
            <v>14598.600043232616</v>
          </cell>
          <cell r="AG88">
            <v>14855.622166021112</v>
          </cell>
          <cell r="AH88">
            <v>15128.48843871833</v>
          </cell>
          <cell r="AI88">
            <v>15419.59917296189</v>
          </cell>
          <cell r="AJ88">
            <v>15729.399891333247</v>
          </cell>
          <cell r="AK88">
            <v>16052.976870672992</v>
          </cell>
          <cell r="AL88">
            <v>16391.216828359262</v>
          </cell>
          <cell r="AM88">
            <v>16744.00398879116</v>
          </cell>
          <cell r="AN88">
            <v>17110.278876124186</v>
          </cell>
          <cell r="AO88">
            <v>17490.498474710243</v>
          </cell>
          <cell r="AP88">
            <v>17877.688816567825</v>
          </cell>
          <cell r="AQ88">
            <v>18262.632656162037</v>
          </cell>
          <cell r="AR88">
            <v>18637.770698491375</v>
          </cell>
          <cell r="AS88">
            <v>18995.001547567117</v>
          </cell>
          <cell r="AT88">
            <v>19325.330475413386</v>
          </cell>
          <cell r="AU88">
            <v>19624.251303370267</v>
          </cell>
          <cell r="AV88">
            <v>19887.1270117425</v>
          </cell>
          <cell r="AW88">
            <v>20110.33006202845</v>
          </cell>
          <cell r="AX88">
            <v>20296.533690063647</v>
          </cell>
          <cell r="AY88">
            <v>20450.920880770427</v>
          </cell>
          <cell r="AZ88">
            <v>20579.93208563707</v>
          </cell>
          <cell r="BA88">
            <v>20689.649795079382</v>
          </cell>
          <cell r="BB88">
            <v>20785.820066871427</v>
          </cell>
          <cell r="BC88">
            <v>20860.320415017606</v>
          </cell>
        </row>
        <row r="89">
          <cell r="A89" t="str">
            <v>M_DD_60plus</v>
          </cell>
          <cell r="B89" t="str">
            <v>Masse des pensions de droit direct des 60 ans et plus</v>
          </cell>
          <cell r="C89">
            <v>0</v>
          </cell>
          <cell r="D89">
            <v>0</v>
          </cell>
          <cell r="E89">
            <v>0</v>
          </cell>
          <cell r="F89">
            <v>0</v>
          </cell>
          <cell r="G89">
            <v>0</v>
          </cell>
          <cell r="H89">
            <v>0</v>
          </cell>
          <cell r="I89">
            <v>1152.0939968601358</v>
          </cell>
          <cell r="J89">
            <v>1200.1075399021706</v>
          </cell>
          <cell r="K89">
            <v>1278.4235176584957</v>
          </cell>
          <cell r="L89">
            <v>1374.665200380266</v>
          </cell>
          <cell r="M89">
            <v>1476.7475418323866</v>
          </cell>
          <cell r="N89">
            <v>1564.531964053175</v>
          </cell>
          <cell r="O89">
            <v>1630.1841053665062</v>
          </cell>
          <cell r="P89">
            <v>1688.248396375289</v>
          </cell>
          <cell r="Q89">
            <v>1741.9364524820057</v>
          </cell>
          <cell r="R89">
            <v>1786.883990683181</v>
          </cell>
          <cell r="S89">
            <v>1831.149098709509</v>
          </cell>
          <cell r="T89">
            <v>1882.933407358995</v>
          </cell>
          <cell r="U89">
            <v>1934.8996565609934</v>
          </cell>
          <cell r="V89">
            <v>1984.3396112260436</v>
          </cell>
          <cell r="W89">
            <v>2033.8540624028083</v>
          </cell>
          <cell r="X89">
            <v>2084.4584090733174</v>
          </cell>
          <cell r="Y89">
            <v>2133.404831678813</v>
          </cell>
          <cell r="Z89">
            <v>2181.8408309529523</v>
          </cell>
          <cell r="AA89">
            <v>2232.0375016659164</v>
          </cell>
          <cell r="AB89">
            <v>2284.6597701961055</v>
          </cell>
          <cell r="AC89">
            <v>2342.61204278457</v>
          </cell>
          <cell r="AD89">
            <v>2406.9721312939528</v>
          </cell>
          <cell r="AE89">
            <v>2476.25838264736</v>
          </cell>
          <cell r="AF89">
            <v>2548.328588611491</v>
          </cell>
          <cell r="AG89">
            <v>2622.4566778636017</v>
          </cell>
          <cell r="AH89">
            <v>2699.439489100241</v>
          </cell>
          <cell r="AI89">
            <v>2776.653668605244</v>
          </cell>
          <cell r="AJ89">
            <v>2852.829570975877</v>
          </cell>
          <cell r="AK89">
            <v>2928.100510431291</v>
          </cell>
          <cell r="AL89">
            <v>3001.3329471924326</v>
          </cell>
          <cell r="AM89">
            <v>3072.3178345522524</v>
          </cell>
          <cell r="AN89">
            <v>3142.6433690953477</v>
          </cell>
          <cell r="AO89">
            <v>3214.468746973832</v>
          </cell>
          <cell r="AP89">
            <v>3288.4742956724303</v>
          </cell>
          <cell r="AQ89">
            <v>3364.828474870222</v>
          </cell>
          <cell r="AR89">
            <v>3444.1522289669624</v>
          </cell>
          <cell r="AS89">
            <v>3525.824349033307</v>
          </cell>
          <cell r="AT89">
            <v>3609.3158767294494</v>
          </cell>
          <cell r="AU89">
            <v>3694.7784278165236</v>
          </cell>
          <cell r="AV89">
            <v>3781.885359759825</v>
          </cell>
          <cell r="AW89">
            <v>3871.019477340907</v>
          </cell>
          <cell r="AX89">
            <v>3963.249547712851</v>
          </cell>
          <cell r="AY89">
            <v>4059.0618272644083</v>
          </cell>
          <cell r="AZ89">
            <v>4158.545827788536</v>
          </cell>
          <cell r="BA89">
            <v>4261.47240513013</v>
          </cell>
          <cell r="BB89">
            <v>4367.452205060692</v>
          </cell>
          <cell r="BC89">
            <v>4475.110657245093</v>
          </cell>
        </row>
        <row r="90">
          <cell r="A90" t="str">
            <v>M_Derive_60plus</v>
          </cell>
          <cell r="B90" t="str">
            <v>Masse des pensions de droit dérivé des 60 ans et plus</v>
          </cell>
          <cell r="C90">
            <v>0</v>
          </cell>
          <cell r="D90">
            <v>0</v>
          </cell>
          <cell r="E90">
            <v>0</v>
          </cell>
          <cell r="F90">
            <v>0</v>
          </cell>
          <cell r="G90">
            <v>0</v>
          </cell>
          <cell r="H90">
            <v>0</v>
          </cell>
          <cell r="I90">
            <v>140.79707389220115</v>
          </cell>
          <cell r="J90">
            <v>148.33447191578742</v>
          </cell>
          <cell r="K90">
            <v>157.53155306317487</v>
          </cell>
          <cell r="L90">
            <v>167.52952072913703</v>
          </cell>
          <cell r="M90">
            <v>177.46462093331195</v>
          </cell>
          <cell r="N90">
            <v>187.44195194989226</v>
          </cell>
          <cell r="O90">
            <v>197.81261158464164</v>
          </cell>
          <cell r="P90">
            <v>208.21929831255363</v>
          </cell>
          <cell r="Q90">
            <v>218.50783478495813</v>
          </cell>
          <cell r="R90">
            <v>228.63461224345303</v>
          </cell>
          <cell r="S90">
            <v>238.53287028368663</v>
          </cell>
          <cell r="T90">
            <v>248.14613117391798</v>
          </cell>
          <cell r="U90">
            <v>257.48417997195907</v>
          </cell>
          <cell r="V90">
            <v>266.66102851505565</v>
          </cell>
          <cell r="W90">
            <v>275.7169996239186</v>
          </cell>
          <cell r="X90">
            <v>284.6736606024585</v>
          </cell>
          <cell r="Y90">
            <v>293.55825182308746</v>
          </cell>
          <cell r="Z90">
            <v>302.3961978306566</v>
          </cell>
          <cell r="AA90">
            <v>311.1959560023677</v>
          </cell>
          <cell r="AB90">
            <v>319.9846903639109</v>
          </cell>
          <cell r="AC90">
            <v>328.7885032554187</v>
          </cell>
          <cell r="AD90">
            <v>337.6660999595791</v>
          </cell>
          <cell r="AE90">
            <v>346.6679531032861</v>
          </cell>
          <cell r="AF90">
            <v>355.80829620278695</v>
          </cell>
          <cell r="AG90">
            <v>365.12951940177214</v>
          </cell>
          <cell r="AH90">
            <v>374.6634834193177</v>
          </cell>
          <cell r="AI90">
            <v>384.4263990252992</v>
          </cell>
          <cell r="AJ90">
            <v>394.4187063199264</v>
          </cell>
          <cell r="AK90">
            <v>404.61124150606213</v>
          </cell>
          <cell r="AL90">
            <v>414.96147273965556</v>
          </cell>
          <cell r="AM90">
            <v>425.38554282167684</v>
          </cell>
          <cell r="AN90">
            <v>435.7668664093048</v>
          </cell>
          <cell r="AO90">
            <v>445.9879030198316</v>
          </cell>
          <cell r="AP90">
            <v>455.89489229130464</v>
          </cell>
          <cell r="AQ90">
            <v>465.34868730921136</v>
          </cell>
          <cell r="AR90">
            <v>474.19740860253177</v>
          </cell>
          <cell r="AS90">
            <v>482.28244057768654</v>
          </cell>
          <cell r="AT90">
            <v>489.4943542064086</v>
          </cell>
          <cell r="AU90">
            <v>495.7544997770659</v>
          </cell>
          <cell r="AV90">
            <v>501.05764049057933</v>
          </cell>
          <cell r="AW90">
            <v>505.483089553963</v>
          </cell>
          <cell r="AX90">
            <v>509.1842263015394</v>
          </cell>
          <cell r="AY90">
            <v>512.388149442146</v>
          </cell>
          <cell r="AZ90">
            <v>515.3746576322994</v>
          </cell>
          <cell r="BA90">
            <v>518.4491002574388</v>
          </cell>
          <cell r="BB90">
            <v>521.9122952450908</v>
          </cell>
          <cell r="BC90">
            <v>526.2177128530872</v>
          </cell>
        </row>
        <row r="91">
          <cell r="A91" t="str">
            <v>M_sal_deplaf</v>
          </cell>
          <cell r="B91" t="str">
            <v>Masse salariale déplafonnée (hors primes)</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row>
        <row r="92">
          <cell r="A92" t="str">
            <v>Eff_Flux</v>
          </cell>
          <cell r="B92" t="str">
            <v>Effectif flux nouveaux droits directs sur l'année</v>
          </cell>
          <cell r="C92">
            <v>0</v>
          </cell>
          <cell r="D92">
            <v>0</v>
          </cell>
          <cell r="E92">
            <v>0</v>
          </cell>
          <cell r="F92">
            <v>0</v>
          </cell>
          <cell r="G92">
            <v>0</v>
          </cell>
          <cell r="H92">
            <v>0</v>
          </cell>
          <cell r="I92">
            <v>34467.70207544277</v>
          </cell>
          <cell r="J92">
            <v>35059.97262797117</v>
          </cell>
          <cell r="K92">
            <v>39492.17868924658</v>
          </cell>
          <cell r="L92">
            <v>41783.91964573145</v>
          </cell>
          <cell r="M92">
            <v>44136.26582691124</v>
          </cell>
          <cell r="N92">
            <v>36732.13826755848</v>
          </cell>
          <cell r="O92">
            <v>33542.85117101201</v>
          </cell>
          <cell r="P92">
            <v>32382.961734886158</v>
          </cell>
          <cell r="Q92">
            <v>32658.11421234072</v>
          </cell>
          <cell r="R92">
            <v>32237.716575339888</v>
          </cell>
          <cell r="S92">
            <v>36743.442433493285</v>
          </cell>
          <cell r="T92">
            <v>37399.46713369298</v>
          </cell>
          <cell r="U92">
            <v>37521.03290940981</v>
          </cell>
          <cell r="V92">
            <v>37608.12370671915</v>
          </cell>
          <cell r="W92">
            <v>38960.2979685865</v>
          </cell>
          <cell r="X92">
            <v>39028.29662228051</v>
          </cell>
          <cell r="Y92">
            <v>38904.34337175014</v>
          </cell>
          <cell r="Z92">
            <v>38974.606236028005</v>
          </cell>
          <cell r="AA92">
            <v>38990.81128069993</v>
          </cell>
          <cell r="AB92">
            <v>39173.485668753405</v>
          </cell>
          <cell r="AC92">
            <v>39429.88925286626</v>
          </cell>
          <cell r="AD92">
            <v>40209.716669018744</v>
          </cell>
          <cell r="AE92">
            <v>40739.79026878913</v>
          </cell>
          <cell r="AF92">
            <v>40777.82863489653</v>
          </cell>
          <cell r="AG92">
            <v>41235.24941563176</v>
          </cell>
          <cell r="AH92">
            <v>41402.14187631114</v>
          </cell>
          <cell r="AI92">
            <v>40720.91210503508</v>
          </cell>
          <cell r="AJ92">
            <v>40079.72126749942</v>
          </cell>
          <cell r="AK92">
            <v>39389.23239315519</v>
          </cell>
          <cell r="AL92">
            <v>38519.5001719535</v>
          </cell>
          <cell r="AM92">
            <v>37619.72665448539</v>
          </cell>
          <cell r="AN92">
            <v>37243.115244106775</v>
          </cell>
          <cell r="AO92">
            <v>37306.46212814517</v>
          </cell>
          <cell r="AP92">
            <v>37305.7859787924</v>
          </cell>
          <cell r="AQ92">
            <v>37328.789550561225</v>
          </cell>
          <cell r="AR92">
            <v>37320.85901812755</v>
          </cell>
          <cell r="AS92">
            <v>37307.27236477761</v>
          </cell>
          <cell r="AT92">
            <v>37196.30783390105</v>
          </cell>
          <cell r="AU92">
            <v>37027.985283306494</v>
          </cell>
          <cell r="AV92">
            <v>36830.26972459936</v>
          </cell>
          <cell r="AW92">
            <v>36796.78842007381</v>
          </cell>
          <cell r="AX92">
            <v>36752.112862773116</v>
          </cell>
          <cell r="AY92">
            <v>36827.38085516923</v>
          </cell>
          <cell r="AZ92">
            <v>36923.34473243347</v>
          </cell>
          <cell r="BA92">
            <v>36981.172854343255</v>
          </cell>
          <cell r="BB92">
            <v>37054.91245275502</v>
          </cell>
          <cell r="BC92">
            <v>37072.39072967113</v>
          </cell>
        </row>
        <row r="93">
          <cell r="A93" t="str">
            <v>Eff_Flux_h</v>
          </cell>
          <cell r="B93" t="str">
            <v>Effectif flux nouveaux droits directs hommes</v>
          </cell>
          <cell r="C93">
            <v>0</v>
          </cell>
          <cell r="D93">
            <v>0</v>
          </cell>
          <cell r="E93">
            <v>0</v>
          </cell>
          <cell r="F93">
            <v>0</v>
          </cell>
          <cell r="G93">
            <v>0</v>
          </cell>
          <cell r="H93">
            <v>0</v>
          </cell>
          <cell r="I93">
            <v>30149.738474886835</v>
          </cell>
          <cell r="J93">
            <v>29599.83747614049</v>
          </cell>
          <cell r="K93">
            <v>32878.86721784009</v>
          </cell>
          <cell r="L93">
            <v>34597.196411998186</v>
          </cell>
          <cell r="M93">
            <v>36578.222577188266</v>
          </cell>
          <cell r="N93">
            <v>29647.12281979884</v>
          </cell>
          <cell r="O93">
            <v>26426.907182548257</v>
          </cell>
          <cell r="P93">
            <v>25301.354648252334</v>
          </cell>
          <cell r="Q93">
            <v>25371.762542871445</v>
          </cell>
          <cell r="R93">
            <v>25040.955174953935</v>
          </cell>
          <cell r="S93">
            <v>29407.816233831327</v>
          </cell>
          <cell r="T93">
            <v>29926.703028465214</v>
          </cell>
          <cell r="U93">
            <v>29827.37904225378</v>
          </cell>
          <cell r="V93">
            <v>29807.798683659184</v>
          </cell>
          <cell r="W93">
            <v>31040.40510102275</v>
          </cell>
          <cell r="X93">
            <v>30918.170949892832</v>
          </cell>
          <cell r="Y93">
            <v>30720.81314271057</v>
          </cell>
          <cell r="Z93">
            <v>30690.840516392607</v>
          </cell>
          <cell r="AA93">
            <v>30559.335937800864</v>
          </cell>
          <cell r="AB93">
            <v>30697.923027284516</v>
          </cell>
          <cell r="AC93">
            <v>30652.905841083717</v>
          </cell>
          <cell r="AD93">
            <v>31105.92888037533</v>
          </cell>
          <cell r="AE93">
            <v>31304.002671100392</v>
          </cell>
          <cell r="AF93">
            <v>31168.349713064104</v>
          </cell>
          <cell r="AG93">
            <v>31347.34338083621</v>
          </cell>
          <cell r="AH93">
            <v>31334.38260078632</v>
          </cell>
          <cell r="AI93">
            <v>30628.942214557246</v>
          </cell>
          <cell r="AJ93">
            <v>30062.06824591018</v>
          </cell>
          <cell r="AK93">
            <v>29503.586959815904</v>
          </cell>
          <cell r="AL93">
            <v>28944.530365605762</v>
          </cell>
          <cell r="AM93">
            <v>28285.397847868844</v>
          </cell>
          <cell r="AN93">
            <v>28226.270800534174</v>
          </cell>
          <cell r="AO93">
            <v>28323.831323838793</v>
          </cell>
          <cell r="AP93">
            <v>28369.534414490667</v>
          </cell>
          <cell r="AQ93">
            <v>28447.387364609647</v>
          </cell>
          <cell r="AR93">
            <v>28491.547540463987</v>
          </cell>
          <cell r="AS93">
            <v>28389.58406517785</v>
          </cell>
          <cell r="AT93">
            <v>28311.566937308584</v>
          </cell>
          <cell r="AU93">
            <v>28231.923316013912</v>
          </cell>
          <cell r="AV93">
            <v>28202.189901773745</v>
          </cell>
          <cell r="AW93">
            <v>28137.729389847467</v>
          </cell>
          <cell r="AX93">
            <v>28117.27164120736</v>
          </cell>
          <cell r="AY93">
            <v>28205.393112685153</v>
          </cell>
          <cell r="AZ93">
            <v>28259.656601212948</v>
          </cell>
          <cell r="BA93">
            <v>28286.54788585021</v>
          </cell>
          <cell r="BB93">
            <v>28297.830395614124</v>
          </cell>
          <cell r="BC93">
            <v>28277.304326009704</v>
          </cell>
        </row>
        <row r="94">
          <cell r="A94" t="str">
            <v>Eff_Flux_f</v>
          </cell>
          <cell r="B94" t="str">
            <v>Effectif flux nouveaux droits directs femmes</v>
          </cell>
          <cell r="C94">
            <v>0</v>
          </cell>
          <cell r="D94">
            <v>0</v>
          </cell>
          <cell r="E94">
            <v>0</v>
          </cell>
          <cell r="F94">
            <v>0</v>
          </cell>
          <cell r="G94">
            <v>0</v>
          </cell>
          <cell r="H94">
            <v>0</v>
          </cell>
          <cell r="I94">
            <v>4317.963600555934</v>
          </cell>
          <cell r="J94">
            <v>5460.135151830678</v>
          </cell>
          <cell r="K94">
            <v>6613.311471406495</v>
          </cell>
          <cell r="L94">
            <v>7186.7232337332625</v>
          </cell>
          <cell r="M94">
            <v>7558.043249722979</v>
          </cell>
          <cell r="N94">
            <v>7085.015447759646</v>
          </cell>
          <cell r="O94">
            <v>7115.943988463748</v>
          </cell>
          <cell r="P94">
            <v>7081.607086633825</v>
          </cell>
          <cell r="Q94">
            <v>7286.3516694692735</v>
          </cell>
          <cell r="R94">
            <v>7196.761400385951</v>
          </cell>
          <cell r="S94">
            <v>7335.626199661956</v>
          </cell>
          <cell r="T94">
            <v>7472.764105227769</v>
          </cell>
          <cell r="U94">
            <v>7693.653867156034</v>
          </cell>
          <cell r="V94">
            <v>7800.325023059961</v>
          </cell>
          <cell r="W94">
            <v>7919.892867563752</v>
          </cell>
          <cell r="X94">
            <v>8110.1256723876795</v>
          </cell>
          <cell r="Y94">
            <v>8183.53022903957</v>
          </cell>
          <cell r="Z94">
            <v>8283.765719635394</v>
          </cell>
          <cell r="AA94">
            <v>8431.47534289906</v>
          </cell>
          <cell r="AB94">
            <v>8475.562641468889</v>
          </cell>
          <cell r="AC94">
            <v>8776.983411782545</v>
          </cell>
          <cell r="AD94">
            <v>9103.787788643414</v>
          </cell>
          <cell r="AE94">
            <v>9435.787597688739</v>
          </cell>
          <cell r="AF94">
            <v>9609.478921832424</v>
          </cell>
          <cell r="AG94">
            <v>9887.906034795555</v>
          </cell>
          <cell r="AH94">
            <v>10067.759275524819</v>
          </cell>
          <cell r="AI94">
            <v>10091.969890477832</v>
          </cell>
          <cell r="AJ94">
            <v>10017.653021589238</v>
          </cell>
          <cell r="AK94">
            <v>9885.645433339285</v>
          </cell>
          <cell r="AL94">
            <v>9574.969806347739</v>
          </cell>
          <cell r="AM94">
            <v>9334.328806616544</v>
          </cell>
          <cell r="AN94">
            <v>9016.844443572601</v>
          </cell>
          <cell r="AO94">
            <v>8982.630804306376</v>
          </cell>
          <cell r="AP94">
            <v>8936.251564301734</v>
          </cell>
          <cell r="AQ94">
            <v>8881.40218595158</v>
          </cell>
          <cell r="AR94">
            <v>8829.311477663563</v>
          </cell>
          <cell r="AS94">
            <v>8917.688299599758</v>
          </cell>
          <cell r="AT94">
            <v>8884.740896592466</v>
          </cell>
          <cell r="AU94">
            <v>8796.06196729258</v>
          </cell>
          <cell r="AV94">
            <v>8628.079822825615</v>
          </cell>
          <cell r="AW94">
            <v>8659.059030226344</v>
          </cell>
          <cell r="AX94">
            <v>8634.841221565757</v>
          </cell>
          <cell r="AY94">
            <v>8621.987742484072</v>
          </cell>
          <cell r="AZ94">
            <v>8663.688131220522</v>
          </cell>
          <cell r="BA94">
            <v>8694.62496849304</v>
          </cell>
          <cell r="BB94">
            <v>8757.082057140899</v>
          </cell>
          <cell r="BC94">
            <v>8795.086403661428</v>
          </cell>
        </row>
        <row r="95">
          <cell r="A95" t="str">
            <v>Eff_Flux_Derive</v>
          </cell>
          <cell r="B95" t="str">
            <v>Effectif flux nouveaux droits dérivés sur l'année</v>
          </cell>
          <cell r="C95">
            <v>0</v>
          </cell>
          <cell r="D95">
            <v>0</v>
          </cell>
          <cell r="E95">
            <v>0</v>
          </cell>
          <cell r="F95">
            <v>0</v>
          </cell>
          <cell r="G95">
            <v>0</v>
          </cell>
          <cell r="H95">
            <v>0</v>
          </cell>
          <cell r="I95">
            <v>13164.395802793726</v>
          </cell>
          <cell r="J95">
            <v>14460.164715411203</v>
          </cell>
          <cell r="K95">
            <v>14838.569188622057</v>
          </cell>
          <cell r="L95">
            <v>14946.024421895288</v>
          </cell>
          <cell r="M95">
            <v>14965.027927545754</v>
          </cell>
          <cell r="N95">
            <v>15004.603149681467</v>
          </cell>
          <cell r="O95">
            <v>15056.075426165902</v>
          </cell>
          <cell r="P95">
            <v>15121.01976129689</v>
          </cell>
          <cell r="Q95">
            <v>15204.537588335754</v>
          </cell>
          <cell r="R95">
            <v>15294.245517806508</v>
          </cell>
          <cell r="S95">
            <v>15405.02321584509</v>
          </cell>
          <cell r="T95">
            <v>15502.84864763136</v>
          </cell>
          <cell r="U95">
            <v>15605.05704076331</v>
          </cell>
          <cell r="V95">
            <v>15718.670215554936</v>
          </cell>
          <cell r="W95">
            <v>15840.412668942638</v>
          </cell>
          <cell r="X95">
            <v>15949.005348439523</v>
          </cell>
          <cell r="Y95">
            <v>16073.76689051003</v>
          </cell>
          <cell r="Z95">
            <v>16162.952478885927</v>
          </cell>
          <cell r="AA95">
            <v>16238.357447454386</v>
          </cell>
          <cell r="AB95">
            <v>16310.050652119498</v>
          </cell>
          <cell r="AC95">
            <v>16387.54439833058</v>
          </cell>
          <cell r="AD95">
            <v>16482.6497471891</v>
          </cell>
          <cell r="AE95">
            <v>16593.48228992119</v>
          </cell>
          <cell r="AF95">
            <v>16714.228347833723</v>
          </cell>
          <cell r="AG95">
            <v>16862.54638181789</v>
          </cell>
          <cell r="AH95">
            <v>17019.921573425894</v>
          </cell>
          <cell r="AI95">
            <v>17188.674243568476</v>
          </cell>
          <cell r="AJ95">
            <v>17363.93956080612</v>
          </cell>
          <cell r="AK95">
            <v>17547.538874184807</v>
          </cell>
          <cell r="AL95">
            <v>17767.21759637628</v>
          </cell>
          <cell r="AM95">
            <v>17988.613149235545</v>
          </cell>
          <cell r="AN95">
            <v>18225.18005896952</v>
          </cell>
          <cell r="AO95">
            <v>18445.775357046485</v>
          </cell>
          <cell r="AP95">
            <v>18661.743541687953</v>
          </cell>
          <cell r="AQ95">
            <v>18845.288260146175</v>
          </cell>
          <cell r="AR95">
            <v>19008.80246905069</v>
          </cell>
          <cell r="AS95">
            <v>19142.713097585725</v>
          </cell>
          <cell r="AT95">
            <v>19232.491225961174</v>
          </cell>
          <cell r="AU95">
            <v>19291.478219633194</v>
          </cell>
          <cell r="AV95">
            <v>19314.813284105683</v>
          </cell>
          <cell r="AW95">
            <v>19308.00236792788</v>
          </cell>
          <cell r="AX95">
            <v>19277.553895418456</v>
          </cell>
          <cell r="AY95">
            <v>19229.700797886537</v>
          </cell>
          <cell r="AZ95">
            <v>19167.995727112495</v>
          </cell>
          <cell r="BA95">
            <v>19103.361061622178</v>
          </cell>
          <cell r="BB95">
            <v>19039.06627517041</v>
          </cell>
          <cell r="BC95">
            <v>19126.996671838184</v>
          </cell>
        </row>
        <row r="96">
          <cell r="A96" t="str">
            <v>Eff_Flux_Derive_h</v>
          </cell>
          <cell r="B96" t="str">
            <v>Effectif flux nouveaux droits dérivés hommes</v>
          </cell>
          <cell r="C96">
            <v>0</v>
          </cell>
          <cell r="D96">
            <v>0</v>
          </cell>
          <cell r="E96">
            <v>0</v>
          </cell>
          <cell r="F96">
            <v>0</v>
          </cell>
          <cell r="G96">
            <v>0</v>
          </cell>
          <cell r="H96">
            <v>0</v>
          </cell>
          <cell r="I96">
            <v>2431.5604601356163</v>
          </cell>
          <cell r="J96">
            <v>2384.1170343560875</v>
          </cell>
          <cell r="K96">
            <v>2300.9945071619436</v>
          </cell>
          <cell r="L96">
            <v>2230.050702870974</v>
          </cell>
          <cell r="M96">
            <v>2165.223261453728</v>
          </cell>
          <cell r="N96">
            <v>2117.828573430639</v>
          </cell>
          <cell r="O96">
            <v>2086.12991863051</v>
          </cell>
          <cell r="P96">
            <v>2059.501016524991</v>
          </cell>
          <cell r="Q96">
            <v>2041.7306469839048</v>
          </cell>
          <cell r="R96">
            <v>2034.0855680915386</v>
          </cell>
          <cell r="S96">
            <v>2030.532137538415</v>
          </cell>
          <cell r="T96">
            <v>2030.2227896348404</v>
          </cell>
          <cell r="U96">
            <v>2032.2393770092924</v>
          </cell>
          <cell r="V96">
            <v>2035.001769327516</v>
          </cell>
          <cell r="W96">
            <v>2037.031579526326</v>
          </cell>
          <cell r="X96">
            <v>2040.208394054493</v>
          </cell>
          <cell r="Y96">
            <v>2041.4264317446637</v>
          </cell>
          <cell r="Z96">
            <v>2044.8101724737867</v>
          </cell>
          <cell r="AA96">
            <v>2049.2216850159066</v>
          </cell>
          <cell r="AB96">
            <v>2053.7629156593725</v>
          </cell>
          <cell r="AC96">
            <v>2063.724085887152</v>
          </cell>
          <cell r="AD96">
            <v>2075.2312852683544</v>
          </cell>
          <cell r="AE96">
            <v>2088.263392654241</v>
          </cell>
          <cell r="AF96">
            <v>2102.5865379047355</v>
          </cell>
          <cell r="AG96">
            <v>2125.5756904348996</v>
          </cell>
          <cell r="AH96">
            <v>2153.5534492310676</v>
          </cell>
          <cell r="AI96">
            <v>2193.331737672729</v>
          </cell>
          <cell r="AJ96">
            <v>2239.8437943799945</v>
          </cell>
          <cell r="AK96">
            <v>2289.8199930449646</v>
          </cell>
          <cell r="AL96">
            <v>2357.3054877067075</v>
          </cell>
          <cell r="AM96">
            <v>2426.067737457899</v>
          </cell>
          <cell r="AN96">
            <v>2508.8922218803796</v>
          </cell>
          <cell r="AO96">
            <v>2596.4164096436134</v>
          </cell>
          <cell r="AP96">
            <v>2687.486803596515</v>
          </cell>
          <cell r="AQ96">
            <v>2777.7139933173357</v>
          </cell>
          <cell r="AR96">
            <v>2867.9497206342794</v>
          </cell>
          <cell r="AS96">
            <v>2956.4357884831725</v>
          </cell>
          <cell r="AT96">
            <v>3038.482876535739</v>
          </cell>
          <cell r="AU96">
            <v>3116.2739829850916</v>
          </cell>
          <cell r="AV96">
            <v>3183.2813790563046</v>
          </cell>
          <cell r="AW96">
            <v>3243.0551764614775</v>
          </cell>
          <cell r="AX96">
            <v>3292.0395359608024</v>
          </cell>
          <cell r="AY96">
            <v>3334.304054971276</v>
          </cell>
          <cell r="AZ96">
            <v>3370.403445164198</v>
          </cell>
          <cell r="BA96">
            <v>3403.1897888580957</v>
          </cell>
          <cell r="BB96">
            <v>3434.19561748441</v>
          </cell>
          <cell r="BC96">
            <v>3465.8420966415797</v>
          </cell>
        </row>
        <row r="97">
          <cell r="A97" t="str">
            <v>Eff_Flux_Derive_f</v>
          </cell>
          <cell r="B97" t="str">
            <v>Effectif flux nouveaux droits dérivés femmes</v>
          </cell>
          <cell r="C97">
            <v>0</v>
          </cell>
          <cell r="D97">
            <v>0</v>
          </cell>
          <cell r="E97">
            <v>0</v>
          </cell>
          <cell r="F97">
            <v>0</v>
          </cell>
          <cell r="G97">
            <v>0</v>
          </cell>
          <cell r="H97">
            <v>0</v>
          </cell>
          <cell r="I97">
            <v>10732.83534265811</v>
          </cell>
          <cell r="J97">
            <v>12076.047681055115</v>
          </cell>
          <cell r="K97">
            <v>12537.574681460113</v>
          </cell>
          <cell r="L97">
            <v>12715.973719024314</v>
          </cell>
          <cell r="M97">
            <v>12799.804666092026</v>
          </cell>
          <cell r="N97">
            <v>12886.774576250828</v>
          </cell>
          <cell r="O97">
            <v>12969.945507535393</v>
          </cell>
          <cell r="P97">
            <v>13061.518744771898</v>
          </cell>
          <cell r="Q97">
            <v>13162.80694135185</v>
          </cell>
          <cell r="R97">
            <v>13260.15994971497</v>
          </cell>
          <cell r="S97">
            <v>13374.491078306675</v>
          </cell>
          <cell r="T97">
            <v>13472.625857996518</v>
          </cell>
          <cell r="U97">
            <v>13572.817663754016</v>
          </cell>
          <cell r="V97">
            <v>13683.668446227419</v>
          </cell>
          <cell r="W97">
            <v>13803.381089416313</v>
          </cell>
          <cell r="X97">
            <v>13908.79695438503</v>
          </cell>
          <cell r="Y97">
            <v>14032.340458765368</v>
          </cell>
          <cell r="Z97">
            <v>14118.14230641214</v>
          </cell>
          <cell r="AA97">
            <v>14189.13576243848</v>
          </cell>
          <cell r="AB97">
            <v>14256.287736460126</v>
          </cell>
          <cell r="AC97">
            <v>14323.820312443431</v>
          </cell>
          <cell r="AD97">
            <v>14407.418461920748</v>
          </cell>
          <cell r="AE97">
            <v>14505.21889726695</v>
          </cell>
          <cell r="AF97">
            <v>14611.641809928988</v>
          </cell>
          <cell r="AG97">
            <v>14736.97069138299</v>
          </cell>
          <cell r="AH97">
            <v>14866.368124194825</v>
          </cell>
          <cell r="AI97">
            <v>14995.342505895745</v>
          </cell>
          <cell r="AJ97">
            <v>15124.095766426126</v>
          </cell>
          <cell r="AK97">
            <v>15257.718881139845</v>
          </cell>
          <cell r="AL97">
            <v>15409.912108669572</v>
          </cell>
          <cell r="AM97">
            <v>15562.545411777646</v>
          </cell>
          <cell r="AN97">
            <v>15716.28783708914</v>
          </cell>
          <cell r="AO97">
            <v>15849.35894740287</v>
          </cell>
          <cell r="AP97">
            <v>15974.256738091437</v>
          </cell>
          <cell r="AQ97">
            <v>16067.57426682884</v>
          </cell>
          <cell r="AR97">
            <v>16140.852748416411</v>
          </cell>
          <cell r="AS97">
            <v>16186.277309102552</v>
          </cell>
          <cell r="AT97">
            <v>16194.008349425436</v>
          </cell>
          <cell r="AU97">
            <v>16175.204236648104</v>
          </cell>
          <cell r="AV97">
            <v>16131.531905049378</v>
          </cell>
          <cell r="AW97">
            <v>16064.9471914664</v>
          </cell>
          <cell r="AX97">
            <v>15985.514359457655</v>
          </cell>
          <cell r="AY97">
            <v>15895.396742915262</v>
          </cell>
          <cell r="AZ97">
            <v>15797.592281948298</v>
          </cell>
          <cell r="BA97">
            <v>15700.171272764082</v>
          </cell>
          <cell r="BB97">
            <v>15604.870657686002</v>
          </cell>
          <cell r="BC97">
            <v>15661.154575196604</v>
          </cell>
        </row>
        <row r="98">
          <cell r="A98" t="str">
            <v>Pmoy_Flux</v>
          </cell>
          <cell r="B98" t="str">
            <v>Pension moyenne flux nouveaux droits directs</v>
          </cell>
          <cell r="C98">
            <v>0</v>
          </cell>
          <cell r="D98">
            <v>0</v>
          </cell>
          <cell r="E98">
            <v>2499.198387796578</v>
          </cell>
          <cell r="F98">
            <v>2587.0417790472998</v>
          </cell>
          <cell r="G98">
            <v>2733.3322066351</v>
          </cell>
          <cell r="H98">
            <v>2828.4583453307996</v>
          </cell>
          <cell r="I98">
            <v>3108.1592243595587</v>
          </cell>
          <cell r="J98">
            <v>3109.9381544599883</v>
          </cell>
          <cell r="K98">
            <v>3262.4671420583577</v>
          </cell>
          <cell r="L98">
            <v>3283.4607822209286</v>
          </cell>
          <cell r="M98">
            <v>3276.342042472807</v>
          </cell>
          <cell r="N98">
            <v>3102.059605233838</v>
          </cell>
          <cell r="O98">
            <v>3094.566043380401</v>
          </cell>
          <cell r="P98">
            <v>3096.8890750907285</v>
          </cell>
          <cell r="Q98">
            <v>3045.451695923325</v>
          </cell>
          <cell r="R98">
            <v>2858.3916122594833</v>
          </cell>
          <cell r="S98">
            <v>2947.7072628830924</v>
          </cell>
          <cell r="T98">
            <v>3005.259037062837</v>
          </cell>
          <cell r="U98">
            <v>3011.0609572213193</v>
          </cell>
          <cell r="V98">
            <v>2997.5097090455815</v>
          </cell>
          <cell r="W98">
            <v>3044.468571519476</v>
          </cell>
          <cell r="X98">
            <v>3084.8458448644824</v>
          </cell>
          <cell r="Y98">
            <v>3106.9398360864184</v>
          </cell>
          <cell r="Z98">
            <v>3200.767018519397</v>
          </cell>
          <cell r="AA98">
            <v>3322.9889611046397</v>
          </cell>
          <cell r="AB98">
            <v>3439.384842841922</v>
          </cell>
          <cell r="AC98">
            <v>3676.1947339608078</v>
          </cell>
          <cell r="AD98">
            <v>3787.1587850317546</v>
          </cell>
          <cell r="AE98">
            <v>3928.124998879508</v>
          </cell>
          <cell r="AF98">
            <v>4011.8735161743234</v>
          </cell>
          <cell r="AG98">
            <v>4121.8980303107965</v>
          </cell>
          <cell r="AH98">
            <v>4227.540251235998</v>
          </cell>
          <cell r="AI98">
            <v>4335.816641841487</v>
          </cell>
          <cell r="AJ98">
            <v>4465.460154930897</v>
          </cell>
          <cell r="AK98">
            <v>4587.675318940429</v>
          </cell>
          <cell r="AL98">
            <v>4696.163103932476</v>
          </cell>
          <cell r="AM98">
            <v>4836.536919792023</v>
          </cell>
          <cell r="AN98">
            <v>4967.981355668197</v>
          </cell>
          <cell r="AO98">
            <v>5088.0936993507285</v>
          </cell>
          <cell r="AP98">
            <v>5201.274795072936</v>
          </cell>
          <cell r="AQ98">
            <v>5331.843689630877</v>
          </cell>
          <cell r="AR98">
            <v>5462.826034892889</v>
          </cell>
          <cell r="AS98">
            <v>5555.257307523909</v>
          </cell>
          <cell r="AT98">
            <v>5665.278109808309</v>
          </cell>
          <cell r="AU98">
            <v>5772.332527004558</v>
          </cell>
          <cell r="AV98">
            <v>5872.327862051819</v>
          </cell>
          <cell r="AW98">
            <v>5982.32340383898</v>
          </cell>
          <cell r="AX98">
            <v>6118.391662303753</v>
          </cell>
          <cell r="AY98">
            <v>6239.724308244486</v>
          </cell>
          <cell r="AZ98">
            <v>6363.839288327876</v>
          </cell>
          <cell r="BA98">
            <v>6484.649570412677</v>
          </cell>
          <cell r="BB98">
            <v>6601.109743094949</v>
          </cell>
          <cell r="BC98">
            <v>6716.696841428582</v>
          </cell>
        </row>
        <row r="99">
          <cell r="A99" t="str">
            <v>Pmoy_Flux_h</v>
          </cell>
          <cell r="B99" t="str">
            <v>Pension moyenne flux nouveaux droits directs hommes</v>
          </cell>
          <cell r="C99">
            <v>0</v>
          </cell>
          <cell r="D99">
            <v>0</v>
          </cell>
          <cell r="E99">
            <v>0</v>
          </cell>
          <cell r="F99">
            <v>0</v>
          </cell>
          <cell r="G99">
            <v>0</v>
          </cell>
          <cell r="H99">
            <v>0</v>
          </cell>
          <cell r="I99">
            <v>3350.5295111814653</v>
          </cell>
          <cell r="J99">
            <v>3413.6632874262245</v>
          </cell>
          <cell r="K99">
            <v>3633.301857203853</v>
          </cell>
          <cell r="L99">
            <v>3643.074979968848</v>
          </cell>
          <cell r="M99">
            <v>3611.4157209513864</v>
          </cell>
          <cell r="N99">
            <v>3459.613533825324</v>
          </cell>
          <cell r="O99">
            <v>3496.7128509437043</v>
          </cell>
          <cell r="P99">
            <v>3501.014537292601</v>
          </cell>
          <cell r="Q99">
            <v>3432.718003474481</v>
          </cell>
          <cell r="R99">
            <v>3193.222332782729</v>
          </cell>
          <cell r="S99">
            <v>3256.3777452945083</v>
          </cell>
          <cell r="T99">
            <v>3302.2371756017774</v>
          </cell>
          <cell r="U99">
            <v>3303.9922989092215</v>
          </cell>
          <cell r="V99">
            <v>3269.3517097618133</v>
          </cell>
          <cell r="W99">
            <v>3301.10756638844</v>
          </cell>
          <cell r="X99">
            <v>3335.790037406996</v>
          </cell>
          <cell r="Y99">
            <v>3361.91706872932</v>
          </cell>
          <cell r="Z99">
            <v>3465.1835896777498</v>
          </cell>
          <cell r="AA99">
            <v>3604.311488227715</v>
          </cell>
          <cell r="AB99">
            <v>3730.0326679350887</v>
          </cell>
          <cell r="AC99">
            <v>4023.590248967937</v>
          </cell>
          <cell r="AD99">
            <v>4128.842203432446</v>
          </cell>
          <cell r="AE99">
            <v>4276.614339518068</v>
          </cell>
          <cell r="AF99">
            <v>4379.692269329846</v>
          </cell>
          <cell r="AG99">
            <v>4491.783829687765</v>
          </cell>
          <cell r="AH99">
            <v>4611.095216443775</v>
          </cell>
          <cell r="AI99">
            <v>4736.144713350564</v>
          </cell>
          <cell r="AJ99">
            <v>4887.3608269099705</v>
          </cell>
          <cell r="AK99">
            <v>5023.065981741504</v>
          </cell>
          <cell r="AL99">
            <v>5141.81719772315</v>
          </cell>
          <cell r="AM99">
            <v>5300.390177094116</v>
          </cell>
          <cell r="AN99">
            <v>5428.201163920743</v>
          </cell>
          <cell r="AO99">
            <v>5532.604929086223</v>
          </cell>
          <cell r="AP99">
            <v>5667.374456905353</v>
          </cell>
          <cell r="AQ99">
            <v>5789.86316274416</v>
          </cell>
          <cell r="AR99">
            <v>5936.551752141398</v>
          </cell>
          <cell r="AS99">
            <v>6043.617809365377</v>
          </cell>
          <cell r="AT99">
            <v>6160.043808977569</v>
          </cell>
          <cell r="AU99">
            <v>6285.863972400896</v>
          </cell>
          <cell r="AV99">
            <v>6386.057358538062</v>
          </cell>
          <cell r="AW99">
            <v>6514.749536319984</v>
          </cell>
          <cell r="AX99">
            <v>6645.721227763927</v>
          </cell>
          <cell r="AY99">
            <v>6762.203230036137</v>
          </cell>
          <cell r="AZ99">
            <v>6889.626444886824</v>
          </cell>
          <cell r="BA99">
            <v>7022.4858288183</v>
          </cell>
          <cell r="BB99">
            <v>7147.9139439207665</v>
          </cell>
          <cell r="BC99">
            <v>7275.742036741105</v>
          </cell>
        </row>
        <row r="100">
          <cell r="A100" t="str">
            <v>Pmoy_Flux_f</v>
          </cell>
          <cell r="B100" t="str">
            <v>Pension moyenne flux nouveaux droits directs femmes</v>
          </cell>
          <cell r="C100">
            <v>0</v>
          </cell>
          <cell r="D100">
            <v>0</v>
          </cell>
          <cell r="E100">
            <v>0</v>
          </cell>
          <cell r="F100">
            <v>0</v>
          </cell>
          <cell r="G100">
            <v>0</v>
          </cell>
          <cell r="H100">
            <v>0</v>
          </cell>
          <cell r="I100">
            <v>1415.8335269352062</v>
          </cell>
          <cell r="J100">
            <v>1463.419465228366</v>
          </cell>
          <cell r="K100">
            <v>1418.8181000087436</v>
          </cell>
          <cell r="L100">
            <v>1552.262483999431</v>
          </cell>
          <cell r="M100">
            <v>1654.70543810488</v>
          </cell>
          <cell r="N100">
            <v>1605.8814650710876</v>
          </cell>
          <cell r="O100">
            <v>1601.0893698058712</v>
          </cell>
          <cell r="P100">
            <v>1653.018846699</v>
          </cell>
          <cell r="Q100">
            <v>1696.9539508565906</v>
          </cell>
          <cell r="R100">
            <v>1693.3563141085012</v>
          </cell>
          <cell r="S100">
            <v>1710.2771408328051</v>
          </cell>
          <cell r="T100">
            <v>1815.9298366691373</v>
          </cell>
          <cell r="U100">
            <v>1875.401059759517</v>
          </cell>
          <cell r="V100">
            <v>1958.7053506172113</v>
          </cell>
          <cell r="W100">
            <v>2038.6243639446795</v>
          </cell>
          <cell r="X100">
            <v>2128.1731917725324</v>
          </cell>
          <cell r="Y100">
            <v>2149.7602692691617</v>
          </cell>
          <cell r="Z100">
            <v>2221.119948579139</v>
          </cell>
          <cell r="AA100">
            <v>2303.353694013986</v>
          </cell>
          <cell r="AB100">
            <v>2386.677790792882</v>
          </cell>
          <cell r="AC100">
            <v>2462.9439493195673</v>
          </cell>
          <cell r="AD100">
            <v>2619.6908739679793</v>
          </cell>
          <cell r="AE100">
            <v>2771.982902922236</v>
          </cell>
          <cell r="AF100">
            <v>2818.853205434268</v>
          </cell>
          <cell r="AG100">
            <v>2949.2597463341535</v>
          </cell>
          <cell r="AH100">
            <v>3033.7832593034277</v>
          </cell>
          <cell r="AI100">
            <v>3120.828339043834</v>
          </cell>
          <cell r="AJ100">
            <v>3199.374499269195</v>
          </cell>
          <cell r="AK100">
            <v>3288.2572517981725</v>
          </cell>
          <cell r="AL100">
            <v>3348.9788609357906</v>
          </cell>
          <cell r="AM100">
            <v>3430.9432024891375</v>
          </cell>
          <cell r="AN100">
            <v>3527.312281603594</v>
          </cell>
          <cell r="AO100">
            <v>3686.470793225679</v>
          </cell>
          <cell r="AP100">
            <v>3721.5681975371</v>
          </cell>
          <cell r="AQ100">
            <v>3864.794106762339</v>
          </cell>
          <cell r="AR100">
            <v>3934.147515817927</v>
          </cell>
          <cell r="AS100">
            <v>4000.5548941458733</v>
          </cell>
          <cell r="AT100">
            <v>4088.688271866375</v>
          </cell>
          <cell r="AU100">
            <v>4124.097164327406</v>
          </cell>
          <cell r="AV100">
            <v>4193.124943724754</v>
          </cell>
          <cell r="AW100">
            <v>4252.197487900748</v>
          </cell>
          <cell r="AX100">
            <v>4401.27049515912</v>
          </cell>
          <cell r="AY100">
            <v>4530.521764426021</v>
          </cell>
          <cell r="AZ100">
            <v>4648.800119715648</v>
          </cell>
          <cell r="BA100">
            <v>4734.886799359661</v>
          </cell>
          <cell r="BB100">
            <v>4834.154445244261</v>
          </cell>
          <cell r="BC100">
            <v>4919.296521033243</v>
          </cell>
        </row>
        <row r="101">
          <cell r="A101" t="str">
            <v>Pmoy_Flux_Derive</v>
          </cell>
          <cell r="B101" t="str">
            <v>Pension moyenne flux nouveaux droits dérivés</v>
          </cell>
          <cell r="C101">
            <v>0</v>
          </cell>
          <cell r="D101">
            <v>0</v>
          </cell>
          <cell r="E101">
            <v>775.9598876145844</v>
          </cell>
          <cell r="F101">
            <v>827.3162999999998</v>
          </cell>
          <cell r="G101">
            <v>865.3025599999999</v>
          </cell>
          <cell r="H101">
            <v>930.07539</v>
          </cell>
          <cell r="I101">
            <v>683.9386094120489</v>
          </cell>
          <cell r="J101">
            <v>886.0499999578674</v>
          </cell>
          <cell r="K101">
            <v>969.0407365552277</v>
          </cell>
          <cell r="L101">
            <v>1026.731795287962</v>
          </cell>
          <cell r="M101">
            <v>1073.6965119202735</v>
          </cell>
          <cell r="N101">
            <v>1117.2903269002768</v>
          </cell>
          <cell r="O101">
            <v>1157.9573692626504</v>
          </cell>
          <cell r="P101">
            <v>1194.8979855857174</v>
          </cell>
          <cell r="Q101">
            <v>1230.7374330554787</v>
          </cell>
          <cell r="R101">
            <v>1264.248415550075</v>
          </cell>
          <cell r="S101">
            <v>1296.7792007306475</v>
          </cell>
          <cell r="T101">
            <v>1327.796020737057</v>
          </cell>
          <cell r="U101">
            <v>1363.685582468924</v>
          </cell>
          <cell r="V101">
            <v>1401.30095367787</v>
          </cell>
          <cell r="W101">
            <v>1439.7412788260717</v>
          </cell>
          <cell r="X101">
            <v>1478.6056848253904</v>
          </cell>
          <cell r="Y101">
            <v>1516.4597092843549</v>
          </cell>
          <cell r="Z101">
            <v>1556.920867709413</v>
          </cell>
          <cell r="AA101">
            <v>1599.8655266920305</v>
          </cell>
          <cell r="AB101">
            <v>1644.7510677233877</v>
          </cell>
          <cell r="AC101">
            <v>1690.290630855364</v>
          </cell>
          <cell r="AD101">
            <v>1738.6735162904058</v>
          </cell>
          <cell r="AE101">
            <v>1784.6525094088076</v>
          </cell>
          <cell r="AF101">
            <v>1831.9189155169017</v>
          </cell>
          <cell r="AG101">
            <v>1877.9839361800664</v>
          </cell>
          <cell r="AH101">
            <v>1924.8200072216598</v>
          </cell>
          <cell r="AI101">
            <v>1970.9256312198495</v>
          </cell>
          <cell r="AJ101">
            <v>2015.6824233824834</v>
          </cell>
          <cell r="AK101">
            <v>2058.4401119981253</v>
          </cell>
          <cell r="AL101">
            <v>2097.228566233237</v>
          </cell>
          <cell r="AM101">
            <v>2132.992363015644</v>
          </cell>
          <cell r="AN101">
            <v>2165.4636565633023</v>
          </cell>
          <cell r="AO101">
            <v>2198.0620499537113</v>
          </cell>
          <cell r="AP101">
            <v>2226.1989081023794</v>
          </cell>
          <cell r="AQ101">
            <v>2257.8206587166405</v>
          </cell>
          <cell r="AR101">
            <v>2285.4144575171517</v>
          </cell>
          <cell r="AS101">
            <v>2314.2101827085753</v>
          </cell>
          <cell r="AT101">
            <v>2344.3342517507363</v>
          </cell>
          <cell r="AU101">
            <v>2375.0712239510954</v>
          </cell>
          <cell r="AV101">
            <v>2407.5797799172406</v>
          </cell>
          <cell r="AW101">
            <v>2442.1281194090084</v>
          </cell>
          <cell r="AX101">
            <v>2477.938970348013</v>
          </cell>
          <cell r="AY101">
            <v>2516.22890365167</v>
          </cell>
          <cell r="AZ101">
            <v>2557.2457271968165</v>
          </cell>
          <cell r="BA101">
            <v>2601.7021602387617</v>
          </cell>
          <cell r="BB101">
            <v>2650.01070492031</v>
          </cell>
          <cell r="BC101">
            <v>2704.5720916803693</v>
          </cell>
        </row>
        <row r="102">
          <cell r="A102" t="str">
            <v>Pmoy_Flux_Derive_h</v>
          </cell>
          <cell r="B102" t="str">
            <v>Pension moyenne flux nouveaux droits dérivés hommes</v>
          </cell>
          <cell r="C102">
            <v>0</v>
          </cell>
          <cell r="D102">
            <v>0</v>
          </cell>
          <cell r="E102">
            <v>0</v>
          </cell>
          <cell r="F102">
            <v>0</v>
          </cell>
          <cell r="G102">
            <v>0</v>
          </cell>
          <cell r="H102">
            <v>0</v>
          </cell>
          <cell r="I102">
            <v>303.53873674893885</v>
          </cell>
          <cell r="J102">
            <v>404.61733596183825</v>
          </cell>
          <cell r="K102">
            <v>458.6027073066864</v>
          </cell>
          <cell r="L102">
            <v>502.3615692792345</v>
          </cell>
          <cell r="M102">
            <v>540.632578332264</v>
          </cell>
          <cell r="N102">
            <v>579.1689068757622</v>
          </cell>
          <cell r="O102">
            <v>619.565333177803</v>
          </cell>
          <cell r="P102">
            <v>659.3835328493906</v>
          </cell>
          <cell r="Q102">
            <v>699.1613128478074</v>
          </cell>
          <cell r="R102">
            <v>740.8611647012734</v>
          </cell>
          <cell r="S102">
            <v>788.3913174996669</v>
          </cell>
          <cell r="T102">
            <v>829.4294938494121</v>
          </cell>
          <cell r="U102">
            <v>872.7600862837396</v>
          </cell>
          <cell r="V102">
            <v>916.5205118183103</v>
          </cell>
          <cell r="W102">
            <v>962.5293832952397</v>
          </cell>
          <cell r="X102">
            <v>1008.1159684023694</v>
          </cell>
          <cell r="Y102">
            <v>1056.760894878663</v>
          </cell>
          <cell r="Z102">
            <v>1103.600280529467</v>
          </cell>
          <cell r="AA102">
            <v>1150.1439791959067</v>
          </cell>
          <cell r="AB102">
            <v>1195.479008849705</v>
          </cell>
          <cell r="AC102">
            <v>1238.754623674046</v>
          </cell>
          <cell r="AD102">
            <v>1280.4721176008904</v>
          </cell>
          <cell r="AE102">
            <v>1319.8971182799098</v>
          </cell>
          <cell r="AF102">
            <v>1356.5458176642371</v>
          </cell>
          <cell r="AG102">
            <v>1385.7217027696472</v>
          </cell>
          <cell r="AH102">
            <v>1409.5752036805284</v>
          </cell>
          <cell r="AI102">
            <v>1423.7596382924226</v>
          </cell>
          <cell r="AJ102">
            <v>1431.2082417376364</v>
          </cell>
          <cell r="AK102">
            <v>1432.7659892609418</v>
          </cell>
          <cell r="AL102">
            <v>1425.761718831882</v>
          </cell>
          <cell r="AM102">
            <v>1414.955489788693</v>
          </cell>
          <cell r="AN102">
            <v>1403.88439153289</v>
          </cell>
          <cell r="AO102">
            <v>1391.430577839615</v>
          </cell>
          <cell r="AP102">
            <v>1379.4530427972393</v>
          </cell>
          <cell r="AQ102">
            <v>1370.31880122258</v>
          </cell>
          <cell r="AR102">
            <v>1365.223906194106</v>
          </cell>
          <cell r="AS102">
            <v>1365.7109217777843</v>
          </cell>
          <cell r="AT102">
            <v>1371.9795246655667</v>
          </cell>
          <cell r="AU102">
            <v>1384.0401298537786</v>
          </cell>
          <cell r="AV102">
            <v>1401.0391521180384</v>
          </cell>
          <cell r="AW102">
            <v>1422.3618912339177</v>
          </cell>
          <cell r="AX102">
            <v>1448.3658101093645</v>
          </cell>
          <cell r="AY102">
            <v>1478.3298946601942</v>
          </cell>
          <cell r="AZ102">
            <v>1511.6081760126506</v>
          </cell>
          <cell r="BA102">
            <v>1548.5418766990872</v>
          </cell>
          <cell r="BB102">
            <v>1587.774985944974</v>
          </cell>
          <cell r="BC102">
            <v>1628.7888696140776</v>
          </cell>
        </row>
        <row r="103">
          <cell r="A103" t="str">
            <v>Pmoy_Flux_Derive_f</v>
          </cell>
          <cell r="B103" t="str">
            <v>Pension moyenne flux nouveaux droits dérivés femmes</v>
          </cell>
          <cell r="C103">
            <v>0</v>
          </cell>
          <cell r="D103">
            <v>0</v>
          </cell>
          <cell r="E103">
            <v>0</v>
          </cell>
          <cell r="F103">
            <v>0</v>
          </cell>
          <cell r="G103">
            <v>0</v>
          </cell>
          <cell r="H103">
            <v>0</v>
          </cell>
          <cell r="I103">
            <v>770.119498233843</v>
          </cell>
          <cell r="J103">
            <v>981.0969760416913</v>
          </cell>
          <cell r="K103">
            <v>1062.7203461598087</v>
          </cell>
          <cell r="L103">
            <v>1118.692679834765</v>
          </cell>
          <cell r="M103">
            <v>1163.8699527622562</v>
          </cell>
          <cell r="N103">
            <v>1205.725870841835</v>
          </cell>
          <cell r="O103">
            <v>1244.5541659705823</v>
          </cell>
          <cell r="P103">
            <v>1279.3362948914973</v>
          </cell>
          <cell r="Q103">
            <v>1313.1921298894151</v>
          </cell>
          <cell r="R103">
            <v>1344.5351132605</v>
          </cell>
          <cell r="S103">
            <v>1373.963291638601</v>
          </cell>
          <cell r="T103">
            <v>1402.896085946537</v>
          </cell>
          <cell r="U103">
            <v>1437.1911838290337</v>
          </cell>
          <cell r="V103">
            <v>1473.3963176364703</v>
          </cell>
          <cell r="W103">
            <v>1510.165741863412</v>
          </cell>
          <cell r="X103">
            <v>1547.6193509181962</v>
          </cell>
          <cell r="Y103">
            <v>1583.3367433135043</v>
          </cell>
          <cell r="Z103">
            <v>1622.5778449475827</v>
          </cell>
          <cell r="AA103">
            <v>1664.8151587751609</v>
          </cell>
          <cell r="AB103">
            <v>1709.4732668409688</v>
          </cell>
          <cell r="AC103">
            <v>1755.3463012937793</v>
          </cell>
          <cell r="AD103">
            <v>1804.6724237301662</v>
          </cell>
          <cell r="AE103">
            <v>1851.5616458173622</v>
          </cell>
          <cell r="AF103">
            <v>1900.3241699728308</v>
          </cell>
          <cell r="AG103">
            <v>1948.98500272003</v>
          </cell>
          <cell r="AH103">
            <v>1999.4587632779233</v>
          </cell>
          <cell r="AI103">
            <v>2050.9582505208814</v>
          </cell>
          <cell r="AJ103">
            <v>2102.2417052695146</v>
          </cell>
          <cell r="AK103">
            <v>2152.3388872039927</v>
          </cell>
          <cell r="AL103">
            <v>2199.945082267214</v>
          </cell>
          <cell r="AM103">
            <v>2244.9281708381045</v>
          </cell>
          <cell r="AN103">
            <v>2287.0394583166294</v>
          </cell>
          <cell r="AO103">
            <v>2330.203116206439</v>
          </cell>
          <cell r="AP103">
            <v>2368.654258377372</v>
          </cell>
          <cell r="AQ103">
            <v>2411.2493149479537</v>
          </cell>
          <cell r="AR103">
            <v>2448.9163663525537</v>
          </cell>
          <cell r="AS103">
            <v>2487.454289850411</v>
          </cell>
          <cell r="AT103">
            <v>2526.77723463778</v>
          </cell>
          <cell r="AU103">
            <v>2566.000770785967</v>
          </cell>
          <cell r="AV103">
            <v>2606.20332395486</v>
          </cell>
          <cell r="AW103">
            <v>2647.989869569044</v>
          </cell>
          <cell r="AX103">
            <v>2689.968153297915</v>
          </cell>
          <cell r="AY103">
            <v>2733.944191310243</v>
          </cell>
          <cell r="AZ103">
            <v>2780.3316470006366</v>
          </cell>
          <cell r="BA103">
            <v>2829.9865694152813</v>
          </cell>
          <cell r="BB103">
            <v>2883.779079606822</v>
          </cell>
          <cell r="BC103">
            <v>2942.64488254619</v>
          </cell>
        </row>
        <row r="104">
          <cell r="A104" t="str">
            <v>Age_Ret_flux</v>
          </cell>
          <cell r="B104" t="str">
            <v>Age moyen départ à la retraite flux nouveaux droits directs </v>
          </cell>
          <cell r="C104">
            <v>0</v>
          </cell>
          <cell r="D104">
            <v>0</v>
          </cell>
          <cell r="E104">
            <v>0</v>
          </cell>
          <cell r="F104">
            <v>0</v>
          </cell>
          <cell r="G104">
            <v>0</v>
          </cell>
          <cell r="H104">
            <v>0</v>
          </cell>
          <cell r="I104">
            <v>61.59461370073284</v>
          </cell>
          <cell r="J104">
            <v>61.411536050448596</v>
          </cell>
          <cell r="K104">
            <v>61.301151655110885</v>
          </cell>
          <cell r="L104">
            <v>61.33171828754241</v>
          </cell>
          <cell r="M104">
            <v>61.42014311027259</v>
          </cell>
          <cell r="N104">
            <v>61.60759341451804</v>
          </cell>
          <cell r="O104">
            <v>61.77086496324892</v>
          </cell>
          <cell r="P104">
            <v>61.92535363281409</v>
          </cell>
          <cell r="Q104">
            <v>62.01662171938689</v>
          </cell>
          <cell r="R104">
            <v>62.18634262091304</v>
          </cell>
          <cell r="S104">
            <v>62.31280746192358</v>
          </cell>
          <cell r="T104">
            <v>62.40680957453272</v>
          </cell>
          <cell r="U104">
            <v>62.523716687261064</v>
          </cell>
          <cell r="V104">
            <v>62.552989405495325</v>
          </cell>
          <cell r="W104">
            <v>62.5754311642672</v>
          </cell>
          <cell r="X104">
            <v>62.61397894402864</v>
          </cell>
          <cell r="Y104">
            <v>62.600556352687065</v>
          </cell>
          <cell r="Z104">
            <v>62.62618471601889</v>
          </cell>
          <cell r="AA104">
            <v>62.65147252962042</v>
          </cell>
          <cell r="AB104">
            <v>62.62873991783826</v>
          </cell>
          <cell r="AC104">
            <v>62.63345690103749</v>
          </cell>
          <cell r="AD104">
            <v>62.647022549538185</v>
          </cell>
          <cell r="AE104">
            <v>62.653125943968355</v>
          </cell>
          <cell r="AF104">
            <v>62.66756145186949</v>
          </cell>
          <cell r="AG104">
            <v>62.663863302122365</v>
          </cell>
          <cell r="AH104">
            <v>62.64370837443969</v>
          </cell>
          <cell r="AI104">
            <v>62.6160257174854</v>
          </cell>
          <cell r="AJ104">
            <v>62.595185297148625</v>
          </cell>
          <cell r="AK104">
            <v>62.58174953245026</v>
          </cell>
          <cell r="AL104">
            <v>62.60268081483804</v>
          </cell>
          <cell r="AM104">
            <v>62.62584303749419</v>
          </cell>
          <cell r="AN104">
            <v>62.65251745772076</v>
          </cell>
          <cell r="AO104">
            <v>62.65057473867602</v>
          </cell>
          <cell r="AP104">
            <v>62.6475088232214</v>
          </cell>
          <cell r="AQ104">
            <v>62.630936846629346</v>
          </cell>
          <cell r="AR104">
            <v>62.622206611178605</v>
          </cell>
          <cell r="AS104">
            <v>62.60875641664306</v>
          </cell>
          <cell r="AT104">
            <v>62.610763895225446</v>
          </cell>
          <cell r="AU104">
            <v>62.617468630551066</v>
          </cell>
          <cell r="AV104">
            <v>62.6300161500445</v>
          </cell>
          <cell r="AW104">
            <v>62.63019961264249</v>
          </cell>
          <cell r="AX104">
            <v>62.63557269162896</v>
          </cell>
          <cell r="AY104">
            <v>62.642568123252616</v>
          </cell>
          <cell r="AZ104">
            <v>62.64509634398492</v>
          </cell>
          <cell r="BA104">
            <v>62.64603405774238</v>
          </cell>
          <cell r="BB104">
            <v>62.64806176643476</v>
          </cell>
          <cell r="BC104">
            <v>62.649370583500236</v>
          </cell>
        </row>
        <row r="105">
          <cell r="A105" t="str">
            <v>Age_Ret_flux_h</v>
          </cell>
          <cell r="B105" t="str">
            <v>Age moyen départ retraite flux nouveaux droits directs hommes </v>
          </cell>
          <cell r="C105">
            <v>0</v>
          </cell>
          <cell r="D105">
            <v>0</v>
          </cell>
          <cell r="E105">
            <v>0</v>
          </cell>
          <cell r="F105">
            <v>0</v>
          </cell>
          <cell r="G105">
            <v>0</v>
          </cell>
          <cell r="H105">
            <v>0</v>
          </cell>
          <cell r="I105">
            <v>61.508812512718265</v>
          </cell>
          <cell r="J105">
            <v>61.31607404309601</v>
          </cell>
          <cell r="K105">
            <v>61.23005644160955</v>
          </cell>
          <cell r="L105">
            <v>61.27221071900011</v>
          </cell>
          <cell r="M105">
            <v>61.36014311295996</v>
          </cell>
          <cell r="N105">
            <v>61.65350025943943</v>
          </cell>
          <cell r="O105">
            <v>61.81587712201772</v>
          </cell>
          <cell r="P105">
            <v>61.954441876108866</v>
          </cell>
          <cell r="Q105">
            <v>62.06293025019465</v>
          </cell>
          <cell r="R105">
            <v>62.25254737322528</v>
          </cell>
          <cell r="S105">
            <v>62.392113641149614</v>
          </cell>
          <cell r="T105">
            <v>62.507550140088675</v>
          </cell>
          <cell r="U105">
            <v>62.64917650526902</v>
          </cell>
          <cell r="V105">
            <v>62.67875767653162</v>
          </cell>
          <cell r="W105">
            <v>62.70250416255088</v>
          </cell>
          <cell r="X105">
            <v>62.74407449508331</v>
          </cell>
          <cell r="Y105">
            <v>62.749218445833996</v>
          </cell>
          <cell r="Z105">
            <v>62.77303526024108</v>
          </cell>
          <cell r="AA105">
            <v>62.80602898243226</v>
          </cell>
          <cell r="AB105">
            <v>62.775749763586994</v>
          </cell>
          <cell r="AC105">
            <v>62.802046745751134</v>
          </cell>
          <cell r="AD105">
            <v>62.82679367924345</v>
          </cell>
          <cell r="AE105">
            <v>62.84655693215086</v>
          </cell>
          <cell r="AF105">
            <v>62.86884390253294</v>
          </cell>
          <cell r="AG105">
            <v>62.87777754174072</v>
          </cell>
          <cell r="AH105">
            <v>62.86247497650521</v>
          </cell>
          <cell r="AI105">
            <v>62.83601572949835</v>
          </cell>
          <cell r="AJ105">
            <v>62.816892432508226</v>
          </cell>
          <cell r="AK105">
            <v>62.80651162343407</v>
          </cell>
          <cell r="AL105">
            <v>62.8196784339586</v>
          </cell>
          <cell r="AM105">
            <v>62.83957610148978</v>
          </cell>
          <cell r="AN105">
            <v>62.850008123098824</v>
          </cell>
          <cell r="AO105">
            <v>62.84069962575473</v>
          </cell>
          <cell r="AP105">
            <v>62.83012178530954</v>
          </cell>
          <cell r="AQ105">
            <v>62.807854813185074</v>
          </cell>
          <cell r="AR105">
            <v>62.797400702412766</v>
          </cell>
          <cell r="AS105">
            <v>62.789351281255584</v>
          </cell>
          <cell r="AT105">
            <v>62.789676365068836</v>
          </cell>
          <cell r="AU105">
            <v>62.79377275076284</v>
          </cell>
          <cell r="AV105">
            <v>62.798530439327976</v>
          </cell>
          <cell r="AW105">
            <v>62.80373152341205</v>
          </cell>
          <cell r="AX105">
            <v>62.80848782969731</v>
          </cell>
          <cell r="AY105">
            <v>62.8152380178476</v>
          </cell>
          <cell r="AZ105">
            <v>62.81998326830048</v>
          </cell>
          <cell r="BA105">
            <v>62.82487720870132</v>
          </cell>
          <cell r="BB105">
            <v>62.829007992049256</v>
          </cell>
          <cell r="BC105">
            <v>62.83292137680337</v>
          </cell>
        </row>
        <row r="106">
          <cell r="A106" t="str">
            <v>Age_Ret_flux_f</v>
          </cell>
          <cell r="B106" t="str">
            <v>Age moyen départ retraite flux nouveaux droits directs femmes</v>
          </cell>
          <cell r="C106">
            <v>0</v>
          </cell>
          <cell r="D106">
            <v>0</v>
          </cell>
          <cell r="E106">
            <v>0</v>
          </cell>
          <cell r="F106">
            <v>0</v>
          </cell>
          <cell r="G106">
            <v>0</v>
          </cell>
          <cell r="H106">
            <v>0</v>
          </cell>
          <cell r="I106">
            <v>62.19371170589929</v>
          </cell>
          <cell r="J106">
            <v>61.92904336926204</v>
          </cell>
          <cell r="K106">
            <v>61.65460999359093</v>
          </cell>
          <cell r="L106">
            <v>61.61819029570248</v>
          </cell>
          <cell r="M106">
            <v>61.71052160955049</v>
          </cell>
          <cell r="N106">
            <v>61.415497027475666</v>
          </cell>
          <cell r="O106">
            <v>61.603700614597855</v>
          </cell>
          <cell r="P106">
            <v>61.821426381458224</v>
          </cell>
          <cell r="Q106">
            <v>61.85537105504045</v>
          </cell>
          <cell r="R106">
            <v>61.955984805391914</v>
          </cell>
          <cell r="S106">
            <v>61.9948766566443</v>
          </cell>
          <cell r="T106">
            <v>62.00336675928266</v>
          </cell>
          <cell r="U106">
            <v>62.037323926303806</v>
          </cell>
          <cell r="V106">
            <v>62.07238439317098</v>
          </cell>
          <cell r="W106">
            <v>62.07739445972017</v>
          </cell>
          <cell r="X106">
            <v>62.11801665567303</v>
          </cell>
          <cell r="Y106">
            <v>62.042481749532946</v>
          </cell>
          <cell r="Z106">
            <v>62.082112516851616</v>
          </cell>
          <cell r="AA106">
            <v>62.091292683182346</v>
          </cell>
          <cell r="AB106">
            <v>62.09628005411582</v>
          </cell>
          <cell r="AC106">
            <v>62.044670481681514</v>
          </cell>
          <cell r="AD106">
            <v>62.032778445305816</v>
          </cell>
          <cell r="AE106">
            <v>62.01140270591858</v>
          </cell>
          <cell r="AF106">
            <v>62.01470172197012</v>
          </cell>
          <cell r="AG106">
            <v>61.98569715655323</v>
          </cell>
          <cell r="AH106">
            <v>61.96283031391043</v>
          </cell>
          <cell r="AI106">
            <v>61.94836009433665</v>
          </cell>
          <cell r="AJ106">
            <v>61.92986228991114</v>
          </cell>
          <cell r="AK106">
            <v>61.91094984199738</v>
          </cell>
          <cell r="AL106">
            <v>61.94671068616614</v>
          </cell>
          <cell r="AM106">
            <v>61.97817732166106</v>
          </cell>
          <cell r="AN106">
            <v>62.03429397206304</v>
          </cell>
          <cell r="AO106">
            <v>62.051077180622144</v>
          </cell>
          <cell r="AP106">
            <v>62.067775287833165</v>
          </cell>
          <cell r="AQ106">
            <v>62.0642634969717</v>
          </cell>
          <cell r="AR106">
            <v>62.0568679897205</v>
          </cell>
          <cell r="AS106">
            <v>62.03383016687869</v>
          </cell>
          <cell r="AT106">
            <v>62.04065246205661</v>
          </cell>
          <cell r="AU106">
            <v>62.05160126619823</v>
          </cell>
          <cell r="AV106">
            <v>62.07920159047559</v>
          </cell>
          <cell r="AW106">
            <v>62.06630532243238</v>
          </cell>
          <cell r="AX106">
            <v>62.07251637325657</v>
          </cell>
          <cell r="AY106">
            <v>62.07770739725324</v>
          </cell>
          <cell r="AZ106">
            <v>62.074641319479774</v>
          </cell>
          <cell r="BA106">
            <v>62.06419696045665</v>
          </cell>
          <cell r="BB106">
            <v>62.06334809471689</v>
          </cell>
          <cell r="BC106">
            <v>62.059231794260796</v>
          </cell>
        </row>
        <row r="107">
          <cell r="A107" t="str">
            <v>Dur_Ass_flux</v>
          </cell>
          <cell r="B107" t="str">
            <v>Durée d'assurance tous régimes flux nouveaux droits (en années)</v>
          </cell>
          <cell r="C107">
            <v>0</v>
          </cell>
          <cell r="D107">
            <v>0</v>
          </cell>
          <cell r="E107">
            <v>0</v>
          </cell>
          <cell r="F107">
            <v>0</v>
          </cell>
          <cell r="G107">
            <v>0</v>
          </cell>
          <cell r="H107">
            <v>0</v>
          </cell>
          <cell r="I107">
            <v>160.28750223648285</v>
          </cell>
          <cell r="J107">
            <v>150.66923198739835</v>
          </cell>
          <cell r="K107">
            <v>150.7417080506922</v>
          </cell>
          <cell r="L107">
            <v>150.28930760737097</v>
          </cell>
          <cell r="M107">
            <v>149.07886355087768</v>
          </cell>
          <cell r="N107">
            <v>150.75177264039223</v>
          </cell>
          <cell r="O107">
            <v>152.01614631837066</v>
          </cell>
          <cell r="P107">
            <v>153.33736411115365</v>
          </cell>
          <cell r="Q107">
            <v>151.6375010672588</v>
          </cell>
          <cell r="R107">
            <v>150.90982664912264</v>
          </cell>
          <cell r="S107">
            <v>152.4410266854737</v>
          </cell>
          <cell r="T107">
            <v>153.77144369291457</v>
          </cell>
          <cell r="U107">
            <v>152.60810170094774</v>
          </cell>
          <cell r="V107">
            <v>152.25071788902594</v>
          </cell>
          <cell r="W107">
            <v>151.6768506160557</v>
          </cell>
          <cell r="X107">
            <v>151.95973365921424</v>
          </cell>
          <cell r="Y107">
            <v>152.04994761169442</v>
          </cell>
          <cell r="Z107">
            <v>152.79781660796513</v>
          </cell>
          <cell r="AA107">
            <v>153.41648937228715</v>
          </cell>
          <cell r="AB107">
            <v>154.66087581263673</v>
          </cell>
          <cell r="AC107">
            <v>157.89363231134405</v>
          </cell>
          <cell r="AD107">
            <v>158.20030494498263</v>
          </cell>
          <cell r="AE107">
            <v>158.7092087137984</v>
          </cell>
          <cell r="AF107">
            <v>158.75451712303845</v>
          </cell>
          <cell r="AG107">
            <v>159.059419335052</v>
          </cell>
          <cell r="AH107">
            <v>159.34384516214269</v>
          </cell>
          <cell r="AI107">
            <v>159.51358976772198</v>
          </cell>
          <cell r="AJ107">
            <v>159.7893131490801</v>
          </cell>
          <cell r="AK107">
            <v>159.89354781599653</v>
          </cell>
          <cell r="AL107">
            <v>159.96809425577408</v>
          </cell>
          <cell r="AM107">
            <v>160.08199332045643</v>
          </cell>
          <cell r="AN107">
            <v>160.16999569655832</v>
          </cell>
          <cell r="AO107">
            <v>160.26364501500828</v>
          </cell>
          <cell r="AP107">
            <v>160.433534678947</v>
          </cell>
          <cell r="AQ107">
            <v>160.48526274746052</v>
          </cell>
          <cell r="AR107">
            <v>160.57188064706867</v>
          </cell>
          <cell r="AS107">
            <v>160.51704157272724</v>
          </cell>
          <cell r="AT107">
            <v>160.5313735183581</v>
          </cell>
          <cell r="AU107">
            <v>160.56919934119844</v>
          </cell>
          <cell r="AV107">
            <v>160.6093714692445</v>
          </cell>
          <cell r="AW107">
            <v>160.63141686758723</v>
          </cell>
          <cell r="AX107">
            <v>160.64636303137323</v>
          </cell>
          <cell r="AY107">
            <v>160.6761291094351</v>
          </cell>
          <cell r="AZ107">
            <v>160.67128313216827</v>
          </cell>
          <cell r="BA107">
            <v>160.66569018707105</v>
          </cell>
          <cell r="BB107">
            <v>160.6528143602066</v>
          </cell>
          <cell r="BC107">
            <v>160.629498680733</v>
          </cell>
        </row>
        <row r="108">
          <cell r="A108" t="str">
            <v>Dur_Ass_flux_h</v>
          </cell>
          <cell r="B108" t="str">
            <v>Durée d'assurance tous régimes flux nouveaux droits hommes (en années)</v>
          </cell>
          <cell r="C108">
            <v>0</v>
          </cell>
          <cell r="D108">
            <v>0</v>
          </cell>
          <cell r="E108">
            <v>0</v>
          </cell>
          <cell r="F108">
            <v>0</v>
          </cell>
          <cell r="G108">
            <v>0</v>
          </cell>
          <cell r="H108">
            <v>0</v>
          </cell>
          <cell r="I108">
            <v>166.56784027915688</v>
          </cell>
          <cell r="J108">
            <v>155.6041091648079</v>
          </cell>
          <cell r="K108">
            <v>156.07986485020112</v>
          </cell>
          <cell r="L108">
            <v>155.0753009381792</v>
          </cell>
          <cell r="M108">
            <v>153.5813217121425</v>
          </cell>
          <cell r="N108">
            <v>155.9962307572866</v>
          </cell>
          <cell r="O108">
            <v>157.85650356042973</v>
          </cell>
          <cell r="P108">
            <v>159.51264033756243</v>
          </cell>
          <cell r="Q108">
            <v>157.5499830999189</v>
          </cell>
          <cell r="R108">
            <v>157.35697599359756</v>
          </cell>
          <cell r="S108">
            <v>158.5612149025063</v>
          </cell>
          <cell r="T108">
            <v>159.8279511412509</v>
          </cell>
          <cell r="U108">
            <v>158.85310382402744</v>
          </cell>
          <cell r="V108">
            <v>158.15021585281167</v>
          </cell>
          <cell r="W108">
            <v>157.11812009484646</v>
          </cell>
          <cell r="X108">
            <v>157.31551694387545</v>
          </cell>
          <cell r="Y108">
            <v>157.51690075341725</v>
          </cell>
          <cell r="Z108">
            <v>157.90716681752104</v>
          </cell>
          <cell r="AA108">
            <v>158.40268026933532</v>
          </cell>
          <cell r="AB108">
            <v>159.6195053771349</v>
          </cell>
          <cell r="AC108">
            <v>163.34145163675285</v>
          </cell>
          <cell r="AD108">
            <v>163.6060691747544</v>
          </cell>
          <cell r="AE108">
            <v>163.9434741076844</v>
          </cell>
          <cell r="AF108">
            <v>164.17921872377397</v>
          </cell>
          <cell r="AG108">
            <v>164.46059814383418</v>
          </cell>
          <cell r="AH108">
            <v>164.5446792745257</v>
          </cell>
          <cell r="AI108">
            <v>164.69502109636971</v>
          </cell>
          <cell r="AJ108">
            <v>164.9898214398064</v>
          </cell>
          <cell r="AK108">
            <v>165.22361170117753</v>
          </cell>
          <cell r="AL108">
            <v>165.31608447214848</v>
          </cell>
          <cell r="AM108">
            <v>165.56954654280187</v>
          </cell>
          <cell r="AN108">
            <v>165.55727849628732</v>
          </cell>
          <cell r="AO108">
            <v>165.65361957353136</v>
          </cell>
          <cell r="AP108">
            <v>165.787948587038</v>
          </cell>
          <cell r="AQ108">
            <v>165.83212074157115</v>
          </cell>
          <cell r="AR108">
            <v>165.8462852579252</v>
          </cell>
          <cell r="AS108">
            <v>165.8703581411402</v>
          </cell>
          <cell r="AT108">
            <v>165.9023638303286</v>
          </cell>
          <cell r="AU108">
            <v>165.98022610104343</v>
          </cell>
          <cell r="AV108">
            <v>166.0019493193968</v>
          </cell>
          <cell r="AW108">
            <v>166.04531233198637</v>
          </cell>
          <cell r="AX108">
            <v>166.0721480315074</v>
          </cell>
          <cell r="AY108">
            <v>166.05629172049188</v>
          </cell>
          <cell r="AZ108">
            <v>166.06002719719558</v>
          </cell>
          <cell r="BA108">
            <v>166.06997144819505</v>
          </cell>
          <cell r="BB108">
            <v>166.069975314705</v>
          </cell>
          <cell r="BC108">
            <v>166.06604954937103</v>
          </cell>
        </row>
        <row r="109">
          <cell r="A109" t="str">
            <v>Dur_Ass_flux_f</v>
          </cell>
          <cell r="B109" t="str">
            <v>Durée d'assurance tous régimes flux nouveaux droits femmes (en années)</v>
          </cell>
          <cell r="C109">
            <v>0</v>
          </cell>
          <cell r="D109">
            <v>0</v>
          </cell>
          <cell r="E109">
            <v>0</v>
          </cell>
          <cell r="F109">
            <v>0</v>
          </cell>
          <cell r="G109">
            <v>0</v>
          </cell>
          <cell r="H109">
            <v>0</v>
          </cell>
          <cell r="I109">
            <v>116.43568526050709</v>
          </cell>
          <cell r="J109">
            <v>123.91686078152034</v>
          </cell>
          <cell r="K109">
            <v>124.20242446214274</v>
          </cell>
          <cell r="L109">
            <v>127.24932875925397</v>
          </cell>
          <cell r="M109">
            <v>127.28857850940757</v>
          </cell>
          <cell r="N109">
            <v>128.80642967518753</v>
          </cell>
          <cell r="O109">
            <v>130.32646199833718</v>
          </cell>
          <cell r="P109">
            <v>131.27417252993894</v>
          </cell>
          <cell r="Q109">
            <v>131.04968195331085</v>
          </cell>
          <cell r="R109">
            <v>128.4771282783566</v>
          </cell>
          <cell r="S109">
            <v>127.90578381673981</v>
          </cell>
          <cell r="T109">
            <v>129.51652312486794</v>
          </cell>
          <cell r="U109">
            <v>128.39697280678638</v>
          </cell>
          <cell r="V109">
            <v>129.70665118420058</v>
          </cell>
          <cell r="W109">
            <v>130.35090445619923</v>
          </cell>
          <cell r="X109">
            <v>131.5419214261046</v>
          </cell>
          <cell r="Y109">
            <v>131.5271119617634</v>
          </cell>
          <cell r="Z109">
            <v>133.86798955452943</v>
          </cell>
          <cell r="AA109">
            <v>135.34436362015185</v>
          </cell>
          <cell r="AB109">
            <v>136.7010500015444</v>
          </cell>
          <cell r="AC109">
            <v>138.86756321830958</v>
          </cell>
          <cell r="AD109">
            <v>139.72982632891487</v>
          </cell>
          <cell r="AE109">
            <v>141.34410207324723</v>
          </cell>
          <cell r="AF109">
            <v>141.15949475438515</v>
          </cell>
          <cell r="AG109">
            <v>141.9362179024758</v>
          </cell>
          <cell r="AH109">
            <v>143.15703323500364</v>
          </cell>
          <cell r="AI109">
            <v>143.78804138855085</v>
          </cell>
          <cell r="AJ109">
            <v>144.18305938761438</v>
          </cell>
          <cell r="AK109">
            <v>143.98603784123375</v>
          </cell>
          <cell r="AL109">
            <v>143.80145683095526</v>
          </cell>
          <cell r="AM109">
            <v>143.45330696055768</v>
          </cell>
          <cell r="AN109">
            <v>143.30568089820278</v>
          </cell>
          <cell r="AO109">
            <v>143.26809732287776</v>
          </cell>
          <cell r="AP109">
            <v>143.43510658614034</v>
          </cell>
          <cell r="AQ109">
            <v>143.35912237487165</v>
          </cell>
          <cell r="AR109">
            <v>143.55175964465195</v>
          </cell>
          <cell r="AS109">
            <v>143.47468422174308</v>
          </cell>
          <cell r="AT109">
            <v>143.4165073104637</v>
          </cell>
          <cell r="AU109">
            <v>143.2019169012973</v>
          </cell>
          <cell r="AV109">
            <v>142.98291138623065</v>
          </cell>
          <cell r="AW109">
            <v>143.0388903597499</v>
          </cell>
          <cell r="AX109">
            <v>142.97860669388064</v>
          </cell>
          <cell r="AY109">
            <v>143.07582556141512</v>
          </cell>
          <cell r="AZ109">
            <v>143.09400490111975</v>
          </cell>
          <cell r="BA109">
            <v>143.08374027717386</v>
          </cell>
          <cell r="BB109">
            <v>143.14767955435693</v>
          </cell>
          <cell r="BC109">
            <v>143.15030673870604</v>
          </cell>
        </row>
        <row r="110">
          <cell r="A110" t="str">
            <v>Eff_Min_flux</v>
          </cell>
          <cell r="B110" t="str">
            <v>Effectifs flux droits directs dont pension au minimum du régime  </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row>
        <row r="111">
          <cell r="A111" t="str">
            <v>M_min_flux</v>
          </cell>
          <cell r="B111" t="str">
            <v>Masses flux Pensions au min du régime</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row>
        <row r="112">
          <cell r="A112" t="str">
            <v>Eff_Min</v>
          </cell>
          <cell r="B112" t="str">
            <v>Effectifs stock droits directs dont pension au minimum du régime  </v>
          </cell>
          <cell r="C112">
            <v>0</v>
          </cell>
          <cell r="D112">
            <v>0</v>
          </cell>
          <cell r="E112">
            <v>0</v>
          </cell>
          <cell r="F112">
            <v>0</v>
          </cell>
          <cell r="G112">
            <v>160467</v>
          </cell>
          <cell r="H112">
            <v>169679</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row>
        <row r="113">
          <cell r="A113" t="str">
            <v>M_min</v>
          </cell>
          <cell r="B113" t="str">
            <v>Masses stock Pensions au min du régime</v>
          </cell>
          <cell r="C113">
            <v>0</v>
          </cell>
          <cell r="D113">
            <v>0</v>
          </cell>
          <cell r="E113">
            <v>0</v>
          </cell>
          <cell r="F113">
            <v>0</v>
          </cell>
          <cell r="G113">
            <v>70</v>
          </cell>
          <cell r="H113">
            <v>75</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row>
        <row r="114">
          <cell r="A114" t="str">
            <v>Fin_Tab_Valeurs</v>
          </cell>
          <cell r="B114" t="str">
            <v>Fin de la partie normalisée</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row>
        <row r="128">
          <cell r="B128">
            <v>1.05762961</v>
          </cell>
        </row>
        <row r="129">
          <cell r="B129">
            <v>6.55957</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1_T"/>
      <sheetName val="H1_0,8"/>
      <sheetName val="H1_1,2"/>
      <sheetName val="H2_T"/>
      <sheetName val="Synthese1"/>
      <sheetName val="SyntheseEuro"/>
      <sheetName val="GraphPmoy"/>
      <sheetName val="Compare"/>
      <sheetName val="PourGlobal"/>
    </sheetNames>
    <sheetDataSet>
      <sheetData sheetId="0">
        <row r="2">
          <cell r="D2" t="b">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PE avant réforme"/>
      <sheetName val="FPE après réforme"/>
      <sheetName val="CNRACL avant réforme"/>
      <sheetName val="CNRACL après réforme"/>
      <sheetName val="Départs anticipés"/>
      <sheetName val="Compar"/>
      <sheetName val="GraphPmoy"/>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H1_T"/>
      <sheetName val="H1_T_A"/>
      <sheetName val="H1_0,8"/>
      <sheetName val="H1_1,2"/>
      <sheetName val="H2_T"/>
      <sheetName val="Synthese1"/>
      <sheetName val="SyntheseEuro"/>
      <sheetName val="GraphPmoy"/>
      <sheetName val="Compare"/>
      <sheetName val="EnvoiEffCot"/>
      <sheetName val="PourGlobal"/>
      <sheetName val="H0_T"/>
      <sheetName val="H0_0,9"/>
      <sheetName val="Synthèse0"/>
      <sheetName val="Synthèse2"/>
      <sheetName val="Compar"/>
    </sheetNames>
    <sheetDataSet>
      <sheetData sheetId="0">
        <row r="1">
          <cell r="B1" t="str">
            <v>CNAV</v>
          </cell>
          <cell r="F1" t="str">
            <v>Prix_2001</v>
          </cell>
          <cell r="G1" t="str">
            <v>Tcot</v>
          </cell>
        </row>
        <row r="2">
          <cell r="F2">
            <v>1.012</v>
          </cell>
          <cell r="G2">
            <v>0.1658025</v>
          </cell>
        </row>
        <row r="3">
          <cell r="C3">
            <v>1998</v>
          </cell>
          <cell r="D3">
            <v>1999</v>
          </cell>
          <cell r="F3">
            <v>2001</v>
          </cell>
          <cell r="G3">
            <v>2002</v>
          </cell>
          <cell r="H3">
            <v>2003</v>
          </cell>
          <cell r="I3">
            <v>2004</v>
          </cell>
          <cell r="K3">
            <v>2006</v>
          </cell>
          <cell r="L3">
            <v>2007</v>
          </cell>
          <cell r="M3">
            <v>2008</v>
          </cell>
          <cell r="N3">
            <v>2009</v>
          </cell>
          <cell r="P3">
            <v>2011</v>
          </cell>
          <cell r="Q3">
            <v>2012</v>
          </cell>
          <cell r="R3">
            <v>2013</v>
          </cell>
          <cell r="S3">
            <v>2014</v>
          </cell>
          <cell r="U3">
            <v>2016</v>
          </cell>
          <cell r="V3">
            <v>2017</v>
          </cell>
          <cell r="W3">
            <v>2018</v>
          </cell>
          <cell r="X3">
            <v>2019</v>
          </cell>
          <cell r="Z3">
            <v>2021</v>
          </cell>
          <cell r="AA3">
            <v>2022</v>
          </cell>
          <cell r="AB3">
            <v>2023</v>
          </cell>
          <cell r="AC3">
            <v>2024</v>
          </cell>
          <cell r="AE3">
            <v>2026</v>
          </cell>
          <cell r="AF3">
            <v>2027</v>
          </cell>
          <cell r="AG3">
            <v>2028</v>
          </cell>
          <cell r="AH3">
            <v>2029</v>
          </cell>
          <cell r="AJ3">
            <v>2031</v>
          </cell>
          <cell r="AK3">
            <v>2032</v>
          </cell>
          <cell r="AL3">
            <v>2033</v>
          </cell>
          <cell r="AM3">
            <v>2034</v>
          </cell>
          <cell r="AO3">
            <v>2036</v>
          </cell>
          <cell r="AP3">
            <v>2037</v>
          </cell>
          <cell r="AQ3">
            <v>2038</v>
          </cell>
          <cell r="AR3">
            <v>2039</v>
          </cell>
        </row>
        <row r="4">
          <cell r="D4">
            <v>14809648.754999999</v>
          </cell>
          <cell r="F4">
            <v>15528094.435402561</v>
          </cell>
          <cell r="G4">
            <v>15823128.229675207</v>
          </cell>
          <cell r="H4">
            <v>16155413.922498384</v>
          </cell>
          <cell r="I4">
            <v>16478522.200948352</v>
          </cell>
          <cell r="K4">
            <v>17110638.31257673</v>
          </cell>
          <cell r="L4">
            <v>17401519.163890533</v>
          </cell>
          <cell r="M4">
            <v>17679943.47051278</v>
          </cell>
          <cell r="N4">
            <v>17909782.735629447</v>
          </cell>
          <cell r="P4">
            <v>18035007.936516967</v>
          </cell>
          <cell r="Q4">
            <v>18016972.928580448</v>
          </cell>
          <cell r="R4">
            <v>17998955.955651868</v>
          </cell>
          <cell r="S4">
            <v>17980956.999696217</v>
          </cell>
          <cell r="U4">
            <v>17945013.066653825</v>
          </cell>
          <cell r="V4">
            <v>17927068.053587172</v>
          </cell>
          <cell r="W4">
            <v>17891213.91748</v>
          </cell>
          <cell r="X4">
            <v>17855431.489645038</v>
          </cell>
          <cell r="Z4">
            <v>17766261.46478575</v>
          </cell>
          <cell r="AA4">
            <v>17712962.680391394</v>
          </cell>
          <cell r="AB4">
            <v>17659823.792350218</v>
          </cell>
          <cell r="AC4">
            <v>17589184.497180816</v>
          </cell>
          <cell r="AE4">
            <v>17448752.448155325</v>
          </cell>
          <cell r="AF4">
            <v>17378957.438362703</v>
          </cell>
          <cell r="AG4">
            <v>17309441.60860925</v>
          </cell>
          <cell r="AH4">
            <v>17240203.842174813</v>
          </cell>
          <cell r="AJ4">
            <v>17085386.81167208</v>
          </cell>
          <cell r="AK4">
            <v>16999959.87761372</v>
          </cell>
          <cell r="AL4">
            <v>16914960.07822565</v>
          </cell>
          <cell r="AM4">
            <v>16847300.237912748</v>
          </cell>
          <cell r="AO4">
            <v>16796792.031799484</v>
          </cell>
          <cell r="AP4">
            <v>16779995.239767686</v>
          </cell>
          <cell r="AQ4">
            <v>16763215.244527917</v>
          </cell>
          <cell r="AR4">
            <v>16746452.02928339</v>
          </cell>
        </row>
        <row r="7">
          <cell r="C7">
            <v>295640.2814798418</v>
          </cell>
          <cell r="D7">
            <v>307624.36156620545</v>
          </cell>
          <cell r="F7">
            <v>331400.790513834</v>
          </cell>
          <cell r="G7">
            <v>344113.65623873513</v>
          </cell>
          <cell r="H7">
            <v>357664.163794104</v>
          </cell>
          <cell r="I7">
            <v>371019.3436701759</v>
          </cell>
          <cell r="K7">
            <v>397678.32277684903</v>
          </cell>
          <cell r="L7">
            <v>410909.8759322803</v>
          </cell>
          <cell r="M7">
            <v>424164.18489035196</v>
          </cell>
          <cell r="N7">
            <v>436553.1724026293</v>
          </cell>
          <cell r="P7">
            <v>453785.46887531783</v>
          </cell>
          <cell r="Q7">
            <v>460584.9903409456</v>
          </cell>
          <cell r="R7">
            <v>467486.3958362143</v>
          </cell>
          <cell r="S7">
            <v>474491.21199142426</v>
          </cell>
          <cell r="U7">
            <v>488817.2975207694</v>
          </cell>
          <cell r="V7">
            <v>496141.73590682057</v>
          </cell>
          <cell r="W7">
            <v>503071.843673967</v>
          </cell>
          <cell r="X7">
            <v>510098.751186405</v>
          </cell>
          <cell r="Z7">
            <v>523922.8933371295</v>
          </cell>
          <cell r="AA7">
            <v>530708.7426516319</v>
          </cell>
          <cell r="AB7">
            <v>537582.4822864558</v>
          </cell>
          <cell r="AC7">
            <v>543999.066795027</v>
          </cell>
          <cell r="AE7">
            <v>557062.9150288301</v>
          </cell>
          <cell r="AF7">
            <v>563712.0179826141</v>
          </cell>
          <cell r="AG7">
            <v>570440.4846292546</v>
          </cell>
          <cell r="AH7">
            <v>577249.2622537893</v>
          </cell>
          <cell r="AJ7">
            <v>590518.1107072233</v>
          </cell>
          <cell r="AK7">
            <v>596966.5684761463</v>
          </cell>
          <cell r="AL7">
            <v>603485.4434039058</v>
          </cell>
          <cell r="AM7">
            <v>610075.5044458763</v>
          </cell>
          <cell r="AO7">
            <v>625980.6133505784</v>
          </cell>
          <cell r="AP7">
            <v>635360.3068610233</v>
          </cell>
          <cell r="AQ7">
            <v>644880.5456990289</v>
          </cell>
          <cell r="AR7">
            <v>654543.4357957831</v>
          </cell>
        </row>
        <row r="8">
          <cell r="C8">
            <v>13298.584721739126</v>
          </cell>
          <cell r="D8">
            <v>13787.160227272723</v>
          </cell>
          <cell r="F8">
            <v>14476.284584980236</v>
          </cell>
          <cell r="G8">
            <v>14885.831078460358</v>
          </cell>
          <cell r="H8">
            <v>15309.191370798266</v>
          </cell>
          <cell r="I8">
            <v>15753.258744200983</v>
          </cell>
          <cell r="K8">
            <v>16808.032973168123</v>
          </cell>
          <cell r="L8">
            <v>17415.877567625113</v>
          </cell>
          <cell r="M8">
            <v>18036.98689524641</v>
          </cell>
          <cell r="N8">
            <v>18658.29036406877</v>
          </cell>
          <cell r="P8">
            <v>19896.867337003452</v>
          </cell>
          <cell r="Q8">
            <v>20513.929462794364</v>
          </cell>
          <cell r="R8">
            <v>21111.307239679856</v>
          </cell>
          <cell r="S8">
            <v>21710.23549178432</v>
          </cell>
          <cell r="U8">
            <v>22823.459435151548</v>
          </cell>
          <cell r="V8">
            <v>23337.008391364176</v>
          </cell>
          <cell r="W8">
            <v>23840.873673384558</v>
          </cell>
          <cell r="X8">
            <v>24336.087024839002</v>
          </cell>
          <cell r="Z8">
            <v>25301.03149783678</v>
          </cell>
          <cell r="AA8">
            <v>25754.384372517503</v>
          </cell>
          <cell r="AB8">
            <v>26171.882296079493</v>
          </cell>
          <cell r="AC8">
            <v>26586.778734083928</v>
          </cell>
          <cell r="AE8">
            <v>27314.708364194936</v>
          </cell>
          <cell r="AF8">
            <v>27617.503038353425</v>
          </cell>
          <cell r="AG8">
            <v>27893.742825002282</v>
          </cell>
          <cell r="AH8">
            <v>28158.315247862283</v>
          </cell>
          <cell r="AJ8">
            <v>28625.447984751096</v>
          </cell>
          <cell r="AK8">
            <v>29233.49383601702</v>
          </cell>
          <cell r="AL8">
            <v>29830.919581691396</v>
          </cell>
          <cell r="AM8">
            <v>30422.057817159293</v>
          </cell>
          <cell r="AO8">
            <v>31582.758349773438</v>
          </cell>
          <cell r="AP8">
            <v>32138.22335671392</v>
          </cell>
          <cell r="AQ8">
            <v>32687.839849963486</v>
          </cell>
          <cell r="AR8">
            <v>33251.398060539745</v>
          </cell>
        </row>
        <row r="9">
          <cell r="C9">
            <v>36725.2915146492</v>
          </cell>
          <cell r="D9">
            <v>41705.90568675888</v>
          </cell>
          <cell r="F9">
            <v>34278.656126482216</v>
          </cell>
          <cell r="G9">
            <v>33988.949768723585</v>
          </cell>
          <cell r="H9">
            <v>33221.31893640538</v>
          </cell>
          <cell r="I9">
            <v>32305.261183449617</v>
          </cell>
          <cell r="K9">
            <v>29767.1915190053</v>
          </cell>
          <cell r="L9">
            <v>27586.945869910593</v>
          </cell>
          <cell r="M9">
            <v>25287.788496788085</v>
          </cell>
          <cell r="N9">
            <v>23329.874205818378</v>
          </cell>
          <cell r="P9">
            <v>22601.748578727762</v>
          </cell>
          <cell r="Q9">
            <v>22963.376555987412</v>
          </cell>
          <cell r="R9">
            <v>23285.837227162818</v>
          </cell>
          <cell r="S9">
            <v>23658.41062279743</v>
          </cell>
          <cell r="U9">
            <v>24327.244669839252</v>
          </cell>
          <cell r="V9">
            <v>24716.48058455668</v>
          </cell>
          <cell r="W9">
            <v>25063.277715239223</v>
          </cell>
          <cell r="X9">
            <v>25414.844935073957</v>
          </cell>
          <cell r="Z9">
            <v>26132.54591581604</v>
          </cell>
          <cell r="AA9">
            <v>26446.953108865702</v>
          </cell>
          <cell r="AB9">
            <v>26817.41787947303</v>
          </cell>
          <cell r="AC9">
            <v>27192.96710274392</v>
          </cell>
          <cell r="AE9">
            <v>27849.079012998925</v>
          </cell>
          <cell r="AF9">
            <v>28238.52407030769</v>
          </cell>
          <cell r="AG9">
            <v>28576.263555013396</v>
          </cell>
          <cell r="AH9">
            <v>28975.53270648065</v>
          </cell>
          <cell r="AJ9">
            <v>29730.70648452413</v>
          </cell>
          <cell r="AK9">
            <v>30084.84286759934</v>
          </cell>
          <cell r="AL9">
            <v>30442.700554072926</v>
          </cell>
          <cell r="AM9">
            <v>30867.04586483883</v>
          </cell>
          <cell r="AO9">
            <v>31733.17015277436</v>
          </cell>
          <cell r="AP9">
            <v>32240.900875218755</v>
          </cell>
          <cell r="AQ9">
            <v>32689.904768223834</v>
          </cell>
          <cell r="AR9">
            <v>33212.943244515416</v>
          </cell>
        </row>
        <row r="10">
          <cell r="C10">
            <v>345664.15771623014</v>
          </cell>
          <cell r="D10">
            <v>363117.42748023703</v>
          </cell>
          <cell r="F10">
            <v>380155.73122529645</v>
          </cell>
          <cell r="G10">
            <v>392988.4370859191</v>
          </cell>
          <cell r="H10">
            <v>406194.67410130764</v>
          </cell>
          <cell r="I10">
            <v>419077.86359782645</v>
          </cell>
          <cell r="K10">
            <v>444253.54726902244</v>
          </cell>
          <cell r="L10">
            <v>455912.69936981605</v>
          </cell>
          <cell r="M10">
            <v>467488.96028238646</v>
          </cell>
          <cell r="N10">
            <v>478541.33697251644</v>
          </cell>
          <cell r="P10">
            <v>496284.08479104907</v>
          </cell>
          <cell r="Q10">
            <v>504062.2963597274</v>
          </cell>
          <cell r="R10">
            <v>511883.54030305694</v>
          </cell>
          <cell r="S10">
            <v>519859.85810600605</v>
          </cell>
          <cell r="U10">
            <v>535968.0016257602</v>
          </cell>
          <cell r="V10">
            <v>544195.2248827415</v>
          </cell>
          <cell r="W10">
            <v>551975.9950625908</v>
          </cell>
          <cell r="X10">
            <v>559849.683146318</v>
          </cell>
          <cell r="Z10">
            <v>575356.4707507824</v>
          </cell>
          <cell r="AA10">
            <v>582910.080133015</v>
          </cell>
          <cell r="AB10">
            <v>590571.7824620084</v>
          </cell>
          <cell r="AC10">
            <v>597778.8126318548</v>
          </cell>
          <cell r="AE10">
            <v>612226.702406024</v>
          </cell>
          <cell r="AF10">
            <v>619568.0450912752</v>
          </cell>
          <cell r="AG10">
            <v>626910.4910092702</v>
          </cell>
          <cell r="AH10">
            <v>634383.1102081323</v>
          </cell>
          <cell r="AJ10">
            <v>648874.2651764986</v>
          </cell>
          <cell r="AK10">
            <v>656284.9051797626</v>
          </cell>
          <cell r="AL10">
            <v>663759.0635396702</v>
          </cell>
          <cell r="AM10">
            <v>671364.6081278746</v>
          </cell>
          <cell r="AO10">
            <v>689296.5418531261</v>
          </cell>
          <cell r="AP10">
            <v>699739.431092956</v>
          </cell>
          <cell r="AQ10">
            <v>710258.2903172162</v>
          </cell>
          <cell r="AR10">
            <v>721007.7771008383</v>
          </cell>
        </row>
        <row r="11">
          <cell r="C11">
            <v>8621647.022280125</v>
          </cell>
          <cell r="D11">
            <v>8818252.032379951</v>
          </cell>
          <cell r="F11">
            <v>9148103.554089697</v>
          </cell>
          <cell r="G11">
            <v>9320433.613386732</v>
          </cell>
          <cell r="H11">
            <v>9498103.086230945</v>
          </cell>
          <cell r="I11">
            <v>9685585.291005468</v>
          </cell>
          <cell r="K11">
            <v>10130648.502579015</v>
          </cell>
          <cell r="L11">
            <v>10424778.837112706</v>
          </cell>
          <cell r="M11">
            <v>10728904.742648073</v>
          </cell>
          <cell r="N11">
            <v>11031600.108475558</v>
          </cell>
          <cell r="P11">
            <v>11628696.908060387</v>
          </cell>
          <cell r="Q11">
            <v>11926082.394544723</v>
          </cell>
          <cell r="R11">
            <v>12210015.152270645</v>
          </cell>
          <cell r="S11">
            <v>12487021.348241802</v>
          </cell>
          <cell r="U11">
            <v>13013850.959120616</v>
          </cell>
          <cell r="V11">
            <v>13272916.708735824</v>
          </cell>
          <cell r="W11">
            <v>13525836.305657487</v>
          </cell>
          <cell r="X11">
            <v>13780256.159490995</v>
          </cell>
          <cell r="Z11">
            <v>14286963.501561988</v>
          </cell>
          <cell r="AA11">
            <v>14533258.412285477</v>
          </cell>
          <cell r="AB11">
            <v>14768839.519277155</v>
          </cell>
          <cell r="AC11">
            <v>15009572.104830058</v>
          </cell>
          <cell r="AE11">
            <v>15467705.081366912</v>
          </cell>
          <cell r="AF11">
            <v>15678097.295158489</v>
          </cell>
          <cell r="AG11">
            <v>15876869.019066462</v>
          </cell>
          <cell r="AH11">
            <v>16067616.988859821</v>
          </cell>
          <cell r="AJ11">
            <v>16471503.127269147</v>
          </cell>
          <cell r="AK11">
            <v>16642937.783426948</v>
          </cell>
          <cell r="AL11">
            <v>16805982.91093309</v>
          </cell>
          <cell r="AM11">
            <v>16959995.4933613</v>
          </cell>
          <cell r="AO11">
            <v>17222342.053803287</v>
          </cell>
          <cell r="AP11">
            <v>17323925.7640429</v>
          </cell>
          <cell r="AQ11">
            <v>17418950.463262983</v>
          </cell>
          <cell r="AR11">
            <v>17503817.476185553</v>
          </cell>
        </row>
        <row r="12">
          <cell r="C12">
            <v>0</v>
          </cell>
          <cell r="D12">
            <v>0</v>
          </cell>
          <cell r="F12">
            <v>0</v>
          </cell>
          <cell r="G12">
            <v>0</v>
          </cell>
          <cell r="H12">
            <v>0</v>
          </cell>
          <cell r="I12">
            <v>0</v>
          </cell>
          <cell r="K12">
            <v>0</v>
          </cell>
          <cell r="L12">
            <v>0</v>
          </cell>
          <cell r="M12">
            <v>0</v>
          </cell>
          <cell r="N12">
            <v>0</v>
          </cell>
          <cell r="P12">
            <v>0</v>
          </cell>
          <cell r="Q12">
            <v>0</v>
          </cell>
          <cell r="R12">
            <v>0</v>
          </cell>
          <cell r="S12">
            <v>0</v>
          </cell>
          <cell r="U12">
            <v>0</v>
          </cell>
          <cell r="V12">
            <v>0</v>
          </cell>
          <cell r="W12">
            <v>0</v>
          </cell>
          <cell r="X12">
            <v>0</v>
          </cell>
          <cell r="Z12">
            <v>0</v>
          </cell>
          <cell r="AA12">
            <v>0</v>
          </cell>
          <cell r="AB12">
            <v>0</v>
          </cell>
          <cell r="AC12">
            <v>0</v>
          </cell>
          <cell r="AE12">
            <v>0</v>
          </cell>
          <cell r="AF12">
            <v>0</v>
          </cell>
          <cell r="AG12">
            <v>0</v>
          </cell>
          <cell r="AH12">
            <v>0</v>
          </cell>
          <cell r="AJ12">
            <v>0</v>
          </cell>
          <cell r="AK12">
            <v>0</v>
          </cell>
          <cell r="AL12">
            <v>0</v>
          </cell>
          <cell r="AM12">
            <v>0</v>
          </cell>
          <cell r="AO12">
            <v>0</v>
          </cell>
          <cell r="AP12">
            <v>0</v>
          </cell>
          <cell r="AQ12">
            <v>0</v>
          </cell>
          <cell r="AR12">
            <v>0</v>
          </cell>
        </row>
        <row r="13">
          <cell r="C13">
            <v>1718502.6549444064</v>
          </cell>
          <cell r="D13">
            <v>1706180.2136112654</v>
          </cell>
          <cell r="F13">
            <v>1653273.146482974</v>
          </cell>
          <cell r="G13">
            <v>1644599.3066956322</v>
          </cell>
          <cell r="H13">
            <v>1645014.3492643945</v>
          </cell>
          <cell r="I13">
            <v>1652929.6369869304</v>
          </cell>
          <cell r="K13">
            <v>1819950.724736076</v>
          </cell>
          <cell r="L13">
            <v>1954964.2614607504</v>
          </cell>
          <cell r="M13">
            <v>2078396.1405275455</v>
          </cell>
          <cell r="N13">
            <v>2199697.571448653</v>
          </cell>
          <cell r="P13">
            <v>2316673.6242590924</v>
          </cell>
          <cell r="Q13">
            <v>2288694.95084488</v>
          </cell>
          <cell r="R13">
            <v>2247996.2030095</v>
          </cell>
          <cell r="S13">
            <v>2213457.740431796</v>
          </cell>
          <cell r="U13">
            <v>2161465.6813518573</v>
          </cell>
          <cell r="V13">
            <v>2147396.0939214122</v>
          </cell>
          <cell r="W13">
            <v>2148230.4579050504</v>
          </cell>
          <cell r="X13">
            <v>2148524.281077956</v>
          </cell>
          <cell r="Z13">
            <v>2164011.4600482984</v>
          </cell>
          <cell r="AA13">
            <v>2170273.0800195714</v>
          </cell>
          <cell r="AB13">
            <v>2173629.2619403377</v>
          </cell>
          <cell r="AC13">
            <v>2174594.7453809455</v>
          </cell>
          <cell r="AE13">
            <v>2167082.9209689377</v>
          </cell>
          <cell r="AF13">
            <v>2156597.8934721225</v>
          </cell>
          <cell r="AG13">
            <v>2119537.384193731</v>
          </cell>
          <cell r="AH13">
            <v>2071893.8652672425</v>
          </cell>
          <cell r="AJ13">
            <v>2035026.573808448</v>
          </cell>
          <cell r="AK13">
            <v>2014181.9941830435</v>
          </cell>
          <cell r="AL13">
            <v>1989160.5034511234</v>
          </cell>
          <cell r="AM13">
            <v>1952720.8054275047</v>
          </cell>
          <cell r="AO13">
            <v>1825265.336875445</v>
          </cell>
          <cell r="AP13">
            <v>1738218.7935351455</v>
          </cell>
          <cell r="AQ13">
            <v>1668873.5224998891</v>
          </cell>
          <cell r="AR13">
            <v>1637450.664976707</v>
          </cell>
        </row>
        <row r="14">
          <cell r="C14">
            <v>6903144.367335718</v>
          </cell>
          <cell r="D14">
            <v>7112071.818768686</v>
          </cell>
          <cell r="F14">
            <v>7494830.407606723</v>
          </cell>
          <cell r="G14">
            <v>7675834.306691099</v>
          </cell>
          <cell r="H14">
            <v>7853088.73696655</v>
          </cell>
          <cell r="I14">
            <v>8032655.654018537</v>
          </cell>
          <cell r="K14">
            <v>8310697.777842938</v>
          </cell>
          <cell r="L14">
            <v>8469814.575651955</v>
          </cell>
          <cell r="M14">
            <v>8650508.602120526</v>
          </cell>
          <cell r="N14">
            <v>8831902.537026906</v>
          </cell>
          <cell r="P14">
            <v>9312023.283801295</v>
          </cell>
          <cell r="Q14">
            <v>9637387.443699842</v>
          </cell>
          <cell r="R14">
            <v>9962018.949261144</v>
          </cell>
          <cell r="S14">
            <v>10273563.607810006</v>
          </cell>
          <cell r="U14">
            <v>10852385.277768759</v>
          </cell>
          <cell r="V14">
            <v>11125520.614814412</v>
          </cell>
          <cell r="W14">
            <v>11377605.847752437</v>
          </cell>
          <cell r="X14">
            <v>11631731.87841304</v>
          </cell>
          <cell r="Z14">
            <v>12122952.041513689</v>
          </cell>
          <cell r="AA14">
            <v>12362985.332265906</v>
          </cell>
          <cell r="AB14">
            <v>12595210.257336818</v>
          </cell>
          <cell r="AC14">
            <v>12834977.359449113</v>
          </cell>
          <cell r="AE14">
            <v>13300622.160397973</v>
          </cell>
          <cell r="AF14">
            <v>13521499.401686367</v>
          </cell>
          <cell r="AG14">
            <v>13757331.63487273</v>
          </cell>
          <cell r="AH14">
            <v>13995723.123592578</v>
          </cell>
          <cell r="AJ14">
            <v>14436476.553460699</v>
          </cell>
          <cell r="AK14">
            <v>14628755.789243905</v>
          </cell>
          <cell r="AL14">
            <v>14816822.407481965</v>
          </cell>
          <cell r="AM14">
            <v>15007274.687933795</v>
          </cell>
          <cell r="AO14">
            <v>15397076.716927843</v>
          </cell>
          <cell r="AP14">
            <v>15585706.970507752</v>
          </cell>
          <cell r="AQ14">
            <v>15750076.940763094</v>
          </cell>
          <cell r="AR14">
            <v>15866366.811208844</v>
          </cell>
        </row>
        <row r="16">
          <cell r="C16">
            <v>347681.38882837497</v>
          </cell>
          <cell r="D16">
            <v>358951.1000599999</v>
          </cell>
          <cell r="F16">
            <v>370173.7120012604</v>
          </cell>
          <cell r="G16">
            <v>378403.0879006367</v>
          </cell>
          <cell r="H16">
            <v>387146.8383037375</v>
          </cell>
          <cell r="I16">
            <v>396677.239856658</v>
          </cell>
          <cell r="K16">
            <v>420311.75197420514</v>
          </cell>
          <cell r="L16">
            <v>435659.5547988881</v>
          </cell>
          <cell r="M16">
            <v>451361.8089479449</v>
          </cell>
          <cell r="N16">
            <v>467092.9472060038</v>
          </cell>
          <cell r="P16">
            <v>498522.56738600536</v>
          </cell>
          <cell r="Q16">
            <v>514203.90584195993</v>
          </cell>
          <cell r="R16">
            <v>529405.100140605</v>
          </cell>
          <cell r="S16">
            <v>544658.2633977081</v>
          </cell>
          <cell r="U16">
            <v>575057.8091755166</v>
          </cell>
          <cell r="V16">
            <v>590675.069455275</v>
          </cell>
          <cell r="W16">
            <v>606454.4542648334</v>
          </cell>
          <cell r="X16">
            <v>622719.2188344846</v>
          </cell>
          <cell r="Z16">
            <v>656493.4549730843</v>
          </cell>
          <cell r="AA16">
            <v>673662.2263943905</v>
          </cell>
          <cell r="AB16">
            <v>690638.9354345214</v>
          </cell>
          <cell r="AC16">
            <v>708340.6879591474</v>
          </cell>
          <cell r="AE16">
            <v>743777.3760692425</v>
          </cell>
          <cell r="AF16">
            <v>761318.862390812</v>
          </cell>
          <cell r="AG16">
            <v>778942.881902952</v>
          </cell>
          <cell r="AH16">
            <v>797492.0828280617</v>
          </cell>
          <cell r="AJ16">
            <v>836347.7971514465</v>
          </cell>
          <cell r="AK16">
            <v>854329.3088297298</v>
          </cell>
          <cell r="AL16">
            <v>872230.4174376795</v>
          </cell>
          <cell r="AM16">
            <v>889965.7580499821</v>
          </cell>
          <cell r="AO16">
            <v>924624.0307528195</v>
          </cell>
          <cell r="AP16">
            <v>941363.6106572832</v>
          </cell>
          <cell r="AQ16">
            <v>957948.8166732813</v>
          </cell>
          <cell r="AR16">
            <v>974711.9933902454</v>
          </cell>
        </row>
        <row r="17">
          <cell r="C17">
            <v>331616.1144250499</v>
          </cell>
          <cell r="D17">
            <v>342920.5118149999</v>
          </cell>
          <cell r="F17">
            <v>354740.6670835797</v>
          </cell>
          <cell r="G17">
            <v>363220.76632804814</v>
          </cell>
          <cell r="H17">
            <v>372127.0864692923</v>
          </cell>
          <cell r="I17">
            <v>381814.06324572326</v>
          </cell>
          <cell r="K17">
            <v>405320.6622922136</v>
          </cell>
          <cell r="L17">
            <v>420432.54478240834</v>
          </cell>
          <cell r="M17">
            <v>435935.94157763536</v>
          </cell>
          <cell r="N17">
            <v>451485.98297151853</v>
          </cell>
          <cell r="P17">
            <v>482727.7573735278</v>
          </cell>
          <cell r="Q17">
            <v>498418.73049986595</v>
          </cell>
          <cell r="R17">
            <v>513682.1452205022</v>
          </cell>
          <cell r="S17">
            <v>528959.0982492928</v>
          </cell>
          <cell r="U17">
            <v>559364.8152774796</v>
          </cell>
          <cell r="V17">
            <v>574979.8356267171</v>
          </cell>
          <cell r="W17">
            <v>590756.237694628</v>
          </cell>
          <cell r="X17">
            <v>606975.2328367064</v>
          </cell>
          <cell r="Z17">
            <v>640667.9007690372</v>
          </cell>
          <cell r="AA17">
            <v>657786.8007587064</v>
          </cell>
          <cell r="AB17">
            <v>674707.081099933</v>
          </cell>
          <cell r="AC17">
            <v>692347.0272926057</v>
          </cell>
          <cell r="AE17">
            <v>727649.450317196</v>
          </cell>
          <cell r="AF17">
            <v>745119.241273371</v>
          </cell>
          <cell r="AG17">
            <v>762666.1510405861</v>
          </cell>
          <cell r="AH17">
            <v>781132.3682500595</v>
          </cell>
          <cell r="AJ17">
            <v>819803.887198121</v>
          </cell>
          <cell r="AK17">
            <v>837675.5061187558</v>
          </cell>
          <cell r="AL17">
            <v>855463.5390524724</v>
          </cell>
          <cell r="AM17">
            <v>873085.6331241216</v>
          </cell>
          <cell r="AO17">
            <v>907515.615709152</v>
          </cell>
          <cell r="AP17">
            <v>924132.1831280999</v>
          </cell>
          <cell r="AQ17">
            <v>940589.7696793381</v>
          </cell>
          <cell r="AR17">
            <v>957218.4978664052</v>
          </cell>
        </row>
        <row r="18">
          <cell r="C18">
            <v>16065.27440332502</v>
          </cell>
          <cell r="D18">
            <v>16030.58824499999</v>
          </cell>
          <cell r="F18">
            <v>15433.044917680716</v>
          </cell>
          <cell r="G18">
            <v>15182.321572588562</v>
          </cell>
          <cell r="H18">
            <v>15019.751834445216</v>
          </cell>
          <cell r="I18">
            <v>14863.176610934777</v>
          </cell>
          <cell r="K18">
            <v>14991.0896819915</v>
          </cell>
          <cell r="L18">
            <v>15227.010016479757</v>
          </cell>
          <cell r="M18">
            <v>15425.867370309525</v>
          </cell>
          <cell r="N18">
            <v>15606.964234485285</v>
          </cell>
          <cell r="P18">
            <v>15794.810012477596</v>
          </cell>
          <cell r="Q18">
            <v>15785.175342093957</v>
          </cell>
          <cell r="R18">
            <v>15722.954920102724</v>
          </cell>
          <cell r="S18">
            <v>15699.16514841525</v>
          </cell>
          <cell r="U18">
            <v>15692.993898037012</v>
          </cell>
          <cell r="V18">
            <v>15695.23382855782</v>
          </cell>
          <cell r="W18">
            <v>15698.216570205484</v>
          </cell>
          <cell r="X18">
            <v>15743.985997778218</v>
          </cell>
          <cell r="Z18">
            <v>15825.554204047023</v>
          </cell>
          <cell r="AA18">
            <v>15875.425635684056</v>
          </cell>
          <cell r="AB18">
            <v>15931.854334588514</v>
          </cell>
          <cell r="AC18">
            <v>15993.660666541547</v>
          </cell>
          <cell r="AE18">
            <v>16127.925752046376</v>
          </cell>
          <cell r="AF18">
            <v>16199.621117440933</v>
          </cell>
          <cell r="AG18">
            <v>16276.730862366003</v>
          </cell>
          <cell r="AH18">
            <v>16359.714578002064</v>
          </cell>
          <cell r="AJ18">
            <v>16543.90995332542</v>
          </cell>
          <cell r="AK18">
            <v>16653.80271097402</v>
          </cell>
          <cell r="AL18">
            <v>16766.878385206957</v>
          </cell>
          <cell r="AM18">
            <v>16880.124925860702</v>
          </cell>
          <cell r="AO18">
            <v>17108.41504366741</v>
          </cell>
          <cell r="AP18">
            <v>17231.427529183227</v>
          </cell>
          <cell r="AQ18">
            <v>17359.046993943335</v>
          </cell>
          <cell r="AR18">
            <v>17493.4955238402</v>
          </cell>
        </row>
        <row r="19">
          <cell r="C19">
            <v>-2017.2311121448292</v>
          </cell>
          <cell r="D19">
            <v>4166.327420237125</v>
          </cell>
          <cell r="F19">
            <v>9982.01922403602</v>
          </cell>
          <cell r="G19">
            <v>14585.349185282364</v>
          </cell>
          <cell r="H19">
            <v>19047.835797570122</v>
          </cell>
          <cell r="I19">
            <v>22400.62374116847</v>
          </cell>
          <cell r="K19">
            <v>23941.795294817304</v>
          </cell>
          <cell r="L19">
            <v>20253.14457092795</v>
          </cell>
          <cell r="M19">
            <v>16127.151334441558</v>
          </cell>
          <cell r="N19">
            <v>11448.389766512613</v>
          </cell>
          <cell r="P19">
            <v>-2238.4825949562946</v>
          </cell>
          <cell r="Q19">
            <v>-10141.60948223254</v>
          </cell>
          <cell r="R19">
            <v>-17521.559837548062</v>
          </cell>
          <cell r="S19">
            <v>-24798.405291702016</v>
          </cell>
          <cell r="U19">
            <v>-39089.80754975637</v>
          </cell>
          <cell r="V19">
            <v>-46479.844572533504</v>
          </cell>
          <cell r="W19">
            <v>-54478.45920224255</v>
          </cell>
          <cell r="X19">
            <v>-62869.53568816662</v>
          </cell>
          <cell r="Z19">
            <v>-81136.98422230186</v>
          </cell>
          <cell r="AA19">
            <v>-90752.1462613754</v>
          </cell>
          <cell r="AB19">
            <v>-100067.152972513</v>
          </cell>
          <cell r="AC19">
            <v>-110561.8753272926</v>
          </cell>
          <cell r="AE19">
            <v>-131550.6736632185</v>
          </cell>
          <cell r="AF19">
            <v>-141750.81729953678</v>
          </cell>
          <cell r="AG19">
            <v>-152032.3908936818</v>
          </cell>
          <cell r="AH19">
            <v>-163108.97261992935</v>
          </cell>
          <cell r="AJ19">
            <v>-187473.5319749479</v>
          </cell>
          <cell r="AK19">
            <v>-198044.40364996716</v>
          </cell>
          <cell r="AL19">
            <v>-208471.35389800929</v>
          </cell>
          <cell r="AM19">
            <v>-218601.14992210758</v>
          </cell>
          <cell r="AO19">
            <v>-235327.48889969336</v>
          </cell>
          <cell r="AP19">
            <v>-241624.17956432723</v>
          </cell>
          <cell r="AQ19">
            <v>-247690.52635606506</v>
          </cell>
          <cell r="AR19">
            <v>-253704.2162894071</v>
          </cell>
        </row>
        <row r="20">
          <cell r="C20">
            <v>0</v>
          </cell>
          <cell r="D20">
            <v>0</v>
          </cell>
          <cell r="F20">
            <v>0.4994088971225541</v>
          </cell>
          <cell r="G20">
            <v>0.7027588705585297</v>
          </cell>
          <cell r="H20">
            <v>0.883001870806454</v>
          </cell>
          <cell r="I20">
            <v>1.0010481602559382</v>
          </cell>
          <cell r="K20">
            <v>0.9981968798465659</v>
          </cell>
          <cell r="L20">
            <v>0.8172168200181369</v>
          </cell>
          <cell r="M20">
            <v>0.630398366822639</v>
          </cell>
          <cell r="N20">
            <v>0.4348091468373897</v>
          </cell>
          <cell r="P20">
            <v>-0.0817889344896283</v>
          </cell>
          <cell r="Q20">
            <v>-0.36508039832860806</v>
          </cell>
          <cell r="R20">
            <v>-0.6214342740641833</v>
          </cell>
          <cell r="S20">
            <v>-0.8665367651989032</v>
          </cell>
          <cell r="U20">
            <v>-1.3258927012261223</v>
          </cell>
          <cell r="V20">
            <v>-1.5532820324003203</v>
          </cell>
          <cell r="W20">
            <v>-1.7955033438942551</v>
          </cell>
          <cell r="X20">
            <v>-2.0435130050887746</v>
          </cell>
          <cell r="Z20">
            <v>-2.5676918278885084</v>
          </cell>
          <cell r="AA20">
            <v>-2.8352546801083593</v>
          </cell>
          <cell r="AB20">
            <v>-3.0862979384597904</v>
          </cell>
          <cell r="AC20">
            <v>-3.3697575505800597</v>
          </cell>
          <cell r="AE20">
            <v>-3.9154370161221586</v>
          </cell>
          <cell r="AF20">
            <v>-4.16926683526586</v>
          </cell>
          <cell r="AG20">
            <v>-4.418930778322959</v>
          </cell>
          <cell r="AH20">
            <v>-4.684959910638301</v>
          </cell>
          <cell r="AJ20">
            <v>-5.263785133762227</v>
          </cell>
          <cell r="AK20">
            <v>-5.500522906164962</v>
          </cell>
          <cell r="AL20">
            <v>-5.727577853876501</v>
          </cell>
          <cell r="AM20">
            <v>-5.941009786264061</v>
          </cell>
          <cell r="AO20">
            <v>-6.23308702720858</v>
          </cell>
          <cell r="AP20">
            <v>-6.305386697752227</v>
          </cell>
          <cell r="AQ20">
            <v>-6.368270960220536</v>
          </cell>
          <cell r="AR20">
            <v>-6.4265904785064984</v>
          </cell>
        </row>
        <row r="22">
          <cell r="C22">
            <v>21269</v>
          </cell>
          <cell r="D22">
            <v>21619</v>
          </cell>
          <cell r="F22">
            <v>22114.624505928852</v>
          </cell>
          <cell r="G22">
            <v>22464.549191260085</v>
          </cell>
          <cell r="H22">
            <v>22801.72634729552</v>
          </cell>
          <cell r="I22">
            <v>23112.165946422636</v>
          </cell>
          <cell r="K22">
            <v>23691.615813219592</v>
          </cell>
          <cell r="L22">
            <v>23977.41961456243</v>
          </cell>
          <cell r="M22">
            <v>24266.279621824433</v>
          </cell>
          <cell r="N22">
            <v>24558.220071668624</v>
          </cell>
          <cell r="P22">
            <v>25151.89758863064</v>
          </cell>
          <cell r="Q22">
            <v>25453.69782338386</v>
          </cell>
          <cell r="R22">
            <v>25758.69039203947</v>
          </cell>
          <cell r="S22">
            <v>26066.899761082674</v>
          </cell>
          <cell r="U22">
            <v>26742.22962707766</v>
          </cell>
          <cell r="V22">
            <v>27110.984725464736</v>
          </cell>
          <cell r="W22">
            <v>27484.678274052887</v>
          </cell>
          <cell r="X22">
            <v>27863.3736476409</v>
          </cell>
          <cell r="Z22">
            <v>28666.690764994917</v>
          </cell>
          <cell r="AA22">
            <v>29092.43223670737</v>
          </cell>
          <cell r="AB22">
            <v>29524.449788473765</v>
          </cell>
          <cell r="AC22">
            <v>29962.83511968405</v>
          </cell>
          <cell r="AE22">
            <v>30846.261763755985</v>
          </cell>
          <cell r="AF22">
            <v>31291.079603813123</v>
          </cell>
          <cell r="AG22">
            <v>31742.221884661973</v>
          </cell>
          <cell r="AH22">
            <v>32199.776903081438</v>
          </cell>
          <cell r="AJ22">
            <v>33101.02539733932</v>
          </cell>
          <cell r="AK22">
            <v>33543.8222235975</v>
          </cell>
          <cell r="AL22">
            <v>33992.29172963161</v>
          </cell>
          <cell r="AM22">
            <v>34446.50171342967</v>
          </cell>
          <cell r="AO22">
            <v>35354.63694155935</v>
          </cell>
          <cell r="AP22">
            <v>35808.12778135298</v>
          </cell>
          <cell r="AQ22">
            <v>36267.050001789925</v>
          </cell>
          <cell r="AR22">
            <v>36731.46083501376</v>
          </cell>
        </row>
        <row r="23">
          <cell r="F23">
            <v>8490</v>
          </cell>
          <cell r="G23">
            <v>8490</v>
          </cell>
          <cell r="H23">
            <v>8490</v>
          </cell>
          <cell r="I23">
            <v>8490</v>
          </cell>
          <cell r="K23">
            <v>8490</v>
          </cell>
          <cell r="L23">
            <v>8490</v>
          </cell>
          <cell r="M23">
            <v>8490</v>
          </cell>
          <cell r="N23">
            <v>8490</v>
          </cell>
          <cell r="P23">
            <v>8490</v>
          </cell>
          <cell r="Q23">
            <v>8490</v>
          </cell>
          <cell r="R23">
            <v>8490</v>
          </cell>
          <cell r="S23">
            <v>8490</v>
          </cell>
          <cell r="U23">
            <v>8490</v>
          </cell>
          <cell r="V23">
            <v>8490</v>
          </cell>
          <cell r="W23">
            <v>8490</v>
          </cell>
          <cell r="X23">
            <v>8490</v>
          </cell>
          <cell r="Z23">
            <v>8490</v>
          </cell>
          <cell r="AA23">
            <v>8490</v>
          </cell>
          <cell r="AB23">
            <v>8490</v>
          </cell>
          <cell r="AC23">
            <v>8490</v>
          </cell>
          <cell r="AE23">
            <v>8490</v>
          </cell>
          <cell r="AF23">
            <v>8490</v>
          </cell>
          <cell r="AG23">
            <v>8490</v>
          </cell>
          <cell r="AH23">
            <v>8490</v>
          </cell>
          <cell r="AJ23">
            <v>8490</v>
          </cell>
          <cell r="AK23">
            <v>8490</v>
          </cell>
          <cell r="AL23">
            <v>8490</v>
          </cell>
          <cell r="AM23">
            <v>8490</v>
          </cell>
          <cell r="AO23">
            <v>8490</v>
          </cell>
          <cell r="AP23">
            <v>8490</v>
          </cell>
          <cell r="AQ23">
            <v>8490</v>
          </cell>
          <cell r="AR23">
            <v>8490</v>
          </cell>
        </row>
        <row r="24">
          <cell r="F24">
            <v>3436.805536964992</v>
          </cell>
          <cell r="G24">
            <v>3568.644834168506</v>
          </cell>
          <cell r="H24">
            <v>3709.170930448393</v>
          </cell>
          <cell r="I24">
            <v>3847.6713729913363</v>
          </cell>
          <cell r="K24">
            <v>4124.139412978778</v>
          </cell>
          <cell r="L24">
            <v>4261.357779527407</v>
          </cell>
          <cell r="M24">
            <v>4398.812136063843</v>
          </cell>
          <cell r="N24">
            <v>4527.292640933995</v>
          </cell>
          <cell r="P24">
            <v>4706.000880706544</v>
          </cell>
          <cell r="Q24">
            <v>4776.5155979030515</v>
          </cell>
          <cell r="R24">
            <v>4848.086907622031</v>
          </cell>
          <cell r="S24">
            <v>4920.73064184584</v>
          </cell>
          <cell r="U24">
            <v>5069.29990142409</v>
          </cell>
          <cell r="V24">
            <v>5145.258291147029</v>
          </cell>
          <cell r="W24">
            <v>5217.12725895777</v>
          </cell>
          <cell r="X24">
            <v>5290.0000925108925</v>
          </cell>
          <cell r="Z24">
            <v>5433.3639276234635</v>
          </cell>
          <cell r="AA24">
            <v>5503.736857214042</v>
          </cell>
          <cell r="AB24">
            <v>5575.021256988678</v>
          </cell>
          <cell r="AC24">
            <v>5641.564710712096</v>
          </cell>
          <cell r="AE24">
            <v>5777.043886469012</v>
          </cell>
          <cell r="AF24">
            <v>5845.998682297906</v>
          </cell>
          <cell r="AG24">
            <v>5915.776522569813</v>
          </cell>
          <cell r="AH24">
            <v>5986.387231143206</v>
          </cell>
          <cell r="AJ24">
            <v>6123.992370114676</v>
          </cell>
          <cell r="AK24">
            <v>6190.86636679633</v>
          </cell>
          <cell r="AL24">
            <v>6258.470627521746</v>
          </cell>
          <cell r="AM24">
            <v>6326.813126774282</v>
          </cell>
          <cell r="AO24">
            <v>6491.757713252054</v>
          </cell>
          <cell r="AP24">
            <v>6589.030210827421</v>
          </cell>
          <cell r="AQ24">
            <v>6687.760239506459</v>
          </cell>
          <cell r="AR24">
            <v>6787.969638935223</v>
          </cell>
        </row>
        <row r="35">
          <cell r="C35">
            <v>1998</v>
          </cell>
          <cell r="D35">
            <v>1999</v>
          </cell>
          <cell r="F35">
            <v>2001</v>
          </cell>
          <cell r="G35">
            <v>2002</v>
          </cell>
          <cell r="H35">
            <v>2003</v>
          </cell>
          <cell r="I35">
            <v>2004</v>
          </cell>
          <cell r="K35">
            <v>2006</v>
          </cell>
          <cell r="L35">
            <v>2007</v>
          </cell>
          <cell r="M35">
            <v>2008</v>
          </cell>
          <cell r="N35">
            <v>2009</v>
          </cell>
          <cell r="P35">
            <v>2011</v>
          </cell>
          <cell r="Q35">
            <v>2012</v>
          </cell>
          <cell r="R35">
            <v>2013</v>
          </cell>
          <cell r="S35">
            <v>2014</v>
          </cell>
          <cell r="U35">
            <v>2016</v>
          </cell>
          <cell r="V35">
            <v>2017</v>
          </cell>
          <cell r="W35">
            <v>2018</v>
          </cell>
          <cell r="X35">
            <v>2019</v>
          </cell>
          <cell r="Z35">
            <v>2021</v>
          </cell>
          <cell r="AA35">
            <v>2022</v>
          </cell>
          <cell r="AB35">
            <v>2023</v>
          </cell>
          <cell r="AC35">
            <v>2024</v>
          </cell>
          <cell r="AE35">
            <v>2026</v>
          </cell>
          <cell r="AF35">
            <v>2027</v>
          </cell>
          <cell r="AG35">
            <v>2028</v>
          </cell>
          <cell r="AH35">
            <v>2029</v>
          </cell>
          <cell r="AJ35">
            <v>2031</v>
          </cell>
          <cell r="AK35">
            <v>2032</v>
          </cell>
          <cell r="AL35">
            <v>2033</v>
          </cell>
          <cell r="AM35">
            <v>2034</v>
          </cell>
          <cell r="AO35">
            <v>2036</v>
          </cell>
          <cell r="AP35">
            <v>2037</v>
          </cell>
          <cell r="AQ35">
            <v>2038</v>
          </cell>
          <cell r="AR35">
            <v>2039</v>
          </cell>
        </row>
        <row r="36">
          <cell r="C36">
            <v>347.68138882837496</v>
          </cell>
          <cell r="D36">
            <v>358.95110005999993</v>
          </cell>
          <cell r="F36">
            <v>374.61579654527554</v>
          </cell>
          <cell r="G36">
            <v>382.94392495544434</v>
          </cell>
          <cell r="H36">
            <v>391.79260036338235</v>
          </cell>
          <cell r="I36">
            <v>401.4373667349379</v>
          </cell>
          <cell r="K36">
            <v>425.35549299789557</v>
          </cell>
          <cell r="L36">
            <v>440.8874694564748</v>
          </cell>
          <cell r="M36">
            <v>456.77815065532025</v>
          </cell>
          <cell r="N36">
            <v>472.69806257247586</v>
          </cell>
          <cell r="P36">
            <v>504.50483819463744</v>
          </cell>
          <cell r="Q36">
            <v>520.3743527120635</v>
          </cell>
          <cell r="R36">
            <v>535.7579613422922</v>
          </cell>
          <cell r="S36">
            <v>551.1941625584806</v>
          </cell>
          <cell r="U36">
            <v>581.9585028856228</v>
          </cell>
          <cell r="V36">
            <v>597.7631702887383</v>
          </cell>
          <cell r="W36">
            <v>613.7319077160114</v>
          </cell>
          <cell r="X36">
            <v>630.1918494604985</v>
          </cell>
          <cell r="Z36">
            <v>664.3713764327613</v>
          </cell>
          <cell r="AA36">
            <v>681.7461731111232</v>
          </cell>
          <cell r="AB36">
            <v>698.9266026597357</v>
          </cell>
          <cell r="AC36">
            <v>716.8407762146571</v>
          </cell>
          <cell r="AE36">
            <v>752.7027045820734</v>
          </cell>
          <cell r="AF36">
            <v>770.4546887395018</v>
          </cell>
          <cell r="AG36">
            <v>788.2901964857874</v>
          </cell>
          <cell r="AH36">
            <v>807.0619878219984</v>
          </cell>
          <cell r="AJ36">
            <v>846.3839707172639</v>
          </cell>
          <cell r="AK36">
            <v>864.5812605356865</v>
          </cell>
          <cell r="AL36">
            <v>882.6971824469316</v>
          </cell>
          <cell r="AM36">
            <v>900.645347146582</v>
          </cell>
          <cell r="AO36">
            <v>935.7195191218533</v>
          </cell>
          <cell r="AP36">
            <v>952.6599739851706</v>
          </cell>
          <cell r="AQ36">
            <v>969.4442024733607</v>
          </cell>
          <cell r="AR36">
            <v>986.4085373109283</v>
          </cell>
        </row>
        <row r="37">
          <cell r="C37">
            <v>331.61611442504994</v>
          </cell>
          <cell r="D37">
            <v>342.92051181499994</v>
          </cell>
          <cell r="F37">
            <v>358.99755508858266</v>
          </cell>
          <cell r="G37">
            <v>367.5794155239847</v>
          </cell>
          <cell r="H37">
            <v>376.5926115069238</v>
          </cell>
          <cell r="I37">
            <v>386.3958320046719</v>
          </cell>
          <cell r="K37">
            <v>410.18451023972017</v>
          </cell>
          <cell r="L37">
            <v>425.47773531979726</v>
          </cell>
          <cell r="M37">
            <v>441.167172876567</v>
          </cell>
          <cell r="N37">
            <v>456.90381476717675</v>
          </cell>
          <cell r="P37">
            <v>488.5204904620101</v>
          </cell>
          <cell r="Q37">
            <v>504.39975526586437</v>
          </cell>
          <cell r="R37">
            <v>519.8463309631483</v>
          </cell>
          <cell r="S37">
            <v>535.3066074282843</v>
          </cell>
          <cell r="U37">
            <v>566.0771930608093</v>
          </cell>
          <cell r="V37">
            <v>581.8795936542377</v>
          </cell>
          <cell r="W37">
            <v>597.8453125469634</v>
          </cell>
          <cell r="X37">
            <v>614.2589356307469</v>
          </cell>
          <cell r="Z37">
            <v>648.3559155782657</v>
          </cell>
          <cell r="AA37">
            <v>665.6802423678109</v>
          </cell>
          <cell r="AB37">
            <v>682.8035660731322</v>
          </cell>
          <cell r="AC37">
            <v>700.6551916201171</v>
          </cell>
          <cell r="AE37">
            <v>736.3812437210024</v>
          </cell>
          <cell r="AF37">
            <v>754.0606721686515</v>
          </cell>
          <cell r="AG37">
            <v>771.818144853073</v>
          </cell>
          <cell r="AH37">
            <v>790.5059566690603</v>
          </cell>
          <cell r="AJ37">
            <v>829.6415338444986</v>
          </cell>
          <cell r="AK37">
            <v>847.7276121921808</v>
          </cell>
          <cell r="AL37">
            <v>865.7291015211022</v>
          </cell>
          <cell r="AM37">
            <v>883.562660721611</v>
          </cell>
          <cell r="AO37">
            <v>918.4058030976619</v>
          </cell>
          <cell r="AP37">
            <v>935.2217693256372</v>
          </cell>
          <cell r="AQ37">
            <v>951.8768469154901</v>
          </cell>
          <cell r="AR37">
            <v>968.705119840802</v>
          </cell>
        </row>
        <row r="38">
          <cell r="C38">
            <v>16.06527440332502</v>
          </cell>
          <cell r="D38">
            <v>16.03058824499999</v>
          </cell>
          <cell r="F38">
            <v>15.618241456692886</v>
          </cell>
          <cell r="G38">
            <v>15.364509431459624</v>
          </cell>
          <cell r="H38">
            <v>15.19998885645856</v>
          </cell>
          <cell r="I38">
            <v>15.041534730265994</v>
          </cell>
          <cell r="K38">
            <v>15.170982758175398</v>
          </cell>
          <cell r="L38">
            <v>15.409734136677514</v>
          </cell>
          <cell r="M38">
            <v>15.610977778753238</v>
          </cell>
          <cell r="N38">
            <v>15.794247805299108</v>
          </cell>
          <cell r="P38">
            <v>15.984347732627327</v>
          </cell>
          <cell r="Q38">
            <v>15.974597446199084</v>
          </cell>
          <cell r="R38">
            <v>15.911630379143958</v>
          </cell>
          <cell r="S38">
            <v>15.887555130196233</v>
          </cell>
          <cell r="U38">
            <v>15.881309824813457</v>
          </cell>
          <cell r="V38">
            <v>15.883576634500514</v>
          </cell>
          <cell r="W38">
            <v>15.88659516904795</v>
          </cell>
          <cell r="X38">
            <v>15.932913829751556</v>
          </cell>
          <cell r="Z38">
            <v>16.015460854495586</v>
          </cell>
          <cell r="AA38">
            <v>16.065930743312265</v>
          </cell>
          <cell r="AB38">
            <v>16.123036586603575</v>
          </cell>
          <cell r="AC38">
            <v>16.185584594540046</v>
          </cell>
          <cell r="AE38">
            <v>16.321460861070932</v>
          </cell>
          <cell r="AF38">
            <v>16.394016570850226</v>
          </cell>
          <cell r="AG38">
            <v>16.472051632714397</v>
          </cell>
          <cell r="AH38">
            <v>16.55603115293809</v>
          </cell>
          <cell r="AJ38">
            <v>16.742436872765325</v>
          </cell>
          <cell r="AK38">
            <v>16.85364834350571</v>
          </cell>
          <cell r="AL38">
            <v>16.96808092582944</v>
          </cell>
          <cell r="AM38">
            <v>17.08268642497103</v>
          </cell>
          <cell r="AO38">
            <v>17.31371602419142</v>
          </cell>
          <cell r="AP38">
            <v>17.438204659533426</v>
          </cell>
          <cell r="AQ38">
            <v>17.567355557870656</v>
          </cell>
          <cell r="AR38">
            <v>17.703417470126283</v>
          </cell>
        </row>
        <row r="40">
          <cell r="C40">
            <v>299.1879648575999</v>
          </cell>
          <cell r="D40">
            <v>311.3158539049999</v>
          </cell>
          <cell r="F40">
            <v>335.3776</v>
          </cell>
          <cell r="G40">
            <v>348.2430201135999</v>
          </cell>
          <cell r="H40">
            <v>361.9561337596333</v>
          </cell>
          <cell r="I40">
            <v>375.471575794218</v>
          </cell>
          <cell r="K40">
            <v>402.45046265017123</v>
          </cell>
          <cell r="L40">
            <v>415.8407944434677</v>
          </cell>
          <cell r="M40">
            <v>429.25415510903616</v>
          </cell>
          <cell r="N40">
            <v>441.79181047146085</v>
          </cell>
          <cell r="P40">
            <v>459.23089450182164</v>
          </cell>
          <cell r="Q40">
            <v>466.11201022503695</v>
          </cell>
          <cell r="R40">
            <v>473.0962325862489</v>
          </cell>
          <cell r="S40">
            <v>480.1851065353213</v>
          </cell>
          <cell r="U40">
            <v>494.68310509101866</v>
          </cell>
          <cell r="V40">
            <v>502.0954367377024</v>
          </cell>
          <cell r="W40">
            <v>509.10870579805464</v>
          </cell>
          <cell r="X40">
            <v>516.2199362006419</v>
          </cell>
          <cell r="Z40">
            <v>530.209968057175</v>
          </cell>
          <cell r="AA40">
            <v>537.0772475634516</v>
          </cell>
          <cell r="AB40">
            <v>544.0334720738933</v>
          </cell>
          <cell r="AC40">
            <v>550.5270555965674</v>
          </cell>
          <cell r="AE40">
            <v>563.747670009176</v>
          </cell>
          <cell r="AF40">
            <v>570.4765621984055</v>
          </cell>
          <cell r="AG40">
            <v>577.2857704448056</v>
          </cell>
          <cell r="AH40">
            <v>584.1762534008349</v>
          </cell>
          <cell r="AJ40">
            <v>597.6043280357101</v>
          </cell>
          <cell r="AK40">
            <v>604.13016729786</v>
          </cell>
          <cell r="AL40">
            <v>610.7272687247527</v>
          </cell>
          <cell r="AM40">
            <v>617.3964104992269</v>
          </cell>
          <cell r="AO40">
            <v>633.4923807107853</v>
          </cell>
          <cell r="AP40">
            <v>642.9846305433556</v>
          </cell>
          <cell r="AQ40">
            <v>652.6191122474172</v>
          </cell>
          <cell r="AR40">
            <v>662.3979570253325</v>
          </cell>
        </row>
        <row r="41">
          <cell r="C41">
            <v>13.458167738399997</v>
          </cell>
          <cell r="D41">
            <v>13.952606149999996</v>
          </cell>
          <cell r="F41">
            <v>14.65</v>
          </cell>
          <cell r="G41">
            <v>15.064461051401882</v>
          </cell>
          <cell r="H41">
            <v>15.492901667247844</v>
          </cell>
          <cell r="I41">
            <v>15.942297849131394</v>
          </cell>
          <cell r="K41">
            <v>17.00972936884614</v>
          </cell>
          <cell r="L41">
            <v>17.624868098436615</v>
          </cell>
          <cell r="M41">
            <v>18.253430737989365</v>
          </cell>
          <cell r="N41">
            <v>18.882189848437598</v>
          </cell>
          <cell r="P41">
            <v>20.135629745047492</v>
          </cell>
          <cell r="Q41">
            <v>20.760096616347894</v>
          </cell>
          <cell r="R41">
            <v>21.364642926556016</v>
          </cell>
          <cell r="S41">
            <v>21.97075831768573</v>
          </cell>
          <cell r="U41">
            <v>23.09734094837337</v>
          </cell>
          <cell r="V41">
            <v>23.617052492060544</v>
          </cell>
          <cell r="W41">
            <v>24.12696415746517</v>
          </cell>
          <cell r="X41">
            <v>24.62812006913707</v>
          </cell>
          <cell r="Z41">
            <v>25.60464387581082</v>
          </cell>
          <cell r="AA41">
            <v>26.063436984987714</v>
          </cell>
          <cell r="AB41">
            <v>26.48594488363245</v>
          </cell>
          <cell r="AC41">
            <v>26.905820078892937</v>
          </cell>
          <cell r="AE41">
            <v>27.642484864565276</v>
          </cell>
          <cell r="AF41">
            <v>27.948913074813667</v>
          </cell>
          <cell r="AG41">
            <v>28.22846773890231</v>
          </cell>
          <cell r="AH41">
            <v>28.496215030836634</v>
          </cell>
          <cell r="AJ41">
            <v>28.96895336056811</v>
          </cell>
          <cell r="AK41">
            <v>29.584295762049223</v>
          </cell>
          <cell r="AL41">
            <v>30.188890616671692</v>
          </cell>
          <cell r="AM41">
            <v>30.787122510965204</v>
          </cell>
          <cell r="AO41">
            <v>31.961751449970716</v>
          </cell>
          <cell r="AP41">
            <v>32.523882036994486</v>
          </cell>
          <cell r="AQ41">
            <v>33.08009392816305</v>
          </cell>
          <cell r="AR41">
            <v>33.650414837266226</v>
          </cell>
        </row>
        <row r="42">
          <cell r="C42">
            <v>37.16599501282499</v>
          </cell>
          <cell r="D42">
            <v>42.20637655499999</v>
          </cell>
          <cell r="F42">
            <v>34.69</v>
          </cell>
          <cell r="G42">
            <v>34.39681716594827</v>
          </cell>
          <cell r="H42">
            <v>33.61997476364225</v>
          </cell>
          <cell r="I42">
            <v>32.69292431765101</v>
          </cell>
          <cell r="K42">
            <v>30.124397817233362</v>
          </cell>
          <cell r="L42">
            <v>27.91798922034952</v>
          </cell>
          <cell r="M42">
            <v>25.591241958749542</v>
          </cell>
          <cell r="N42">
            <v>23.609832696288198</v>
          </cell>
          <cell r="P42">
            <v>22.872969561672498</v>
          </cell>
          <cell r="Q42">
            <v>23.238937074659262</v>
          </cell>
          <cell r="R42">
            <v>23.56526727388877</v>
          </cell>
          <cell r="S42">
            <v>23.942311550271</v>
          </cell>
          <cell r="U42">
            <v>24.619171605877323</v>
          </cell>
          <cell r="V42">
            <v>25.013078351571362</v>
          </cell>
          <cell r="W42">
            <v>25.364037047822094</v>
          </cell>
          <cell r="X42">
            <v>25.719823074294844</v>
          </cell>
          <cell r="Z42">
            <v>26.446136466805832</v>
          </cell>
          <cell r="AA42">
            <v>26.76431654617209</v>
          </cell>
          <cell r="AB42">
            <v>27.139226894026706</v>
          </cell>
          <cell r="AC42">
            <v>27.51928270797685</v>
          </cell>
          <cell r="AE42">
            <v>28.183267961154915</v>
          </cell>
          <cell r="AF42">
            <v>28.57738635915138</v>
          </cell>
          <cell r="AG42">
            <v>28.919178717673557</v>
          </cell>
          <cell r="AH42">
            <v>29.32323909895842</v>
          </cell>
          <cell r="AJ42">
            <v>30.08747496233842</v>
          </cell>
          <cell r="AK42">
            <v>30.44586098201053</v>
          </cell>
          <cell r="AL42">
            <v>30.8080129607218</v>
          </cell>
          <cell r="AM42">
            <v>31.237450415216895</v>
          </cell>
          <cell r="AO42">
            <v>32.11396819460765</v>
          </cell>
          <cell r="AP42">
            <v>32.62779168572138</v>
          </cell>
          <cell r="AQ42">
            <v>33.082183625442525</v>
          </cell>
          <cell r="AR42">
            <v>33.6114985634496</v>
          </cell>
        </row>
        <row r="44">
          <cell r="C44">
            <v>-2.130738780449917</v>
          </cell>
          <cell r="D44">
            <v>-8.523736549999967</v>
          </cell>
          <cell r="F44">
            <v>-10.101803454724404</v>
          </cell>
          <cell r="G44">
            <v>-14.760373375505765</v>
          </cell>
          <cell r="H44">
            <v>-19.276409827141038</v>
          </cell>
          <cell r="I44">
            <v>-22.669431226062557</v>
          </cell>
          <cell r="K44">
            <v>-24.22909683835519</v>
          </cell>
          <cell r="L44">
            <v>-20.49618230577903</v>
          </cell>
          <cell r="M44">
            <v>-16.320677150454856</v>
          </cell>
          <cell r="N44">
            <v>-11.585770443710771</v>
          </cell>
          <cell r="P44">
            <v>2.265344386095819</v>
          </cell>
          <cell r="Q44">
            <v>10.263308796019373</v>
          </cell>
          <cell r="R44">
            <v>17.731818555598466</v>
          </cell>
          <cell r="S44">
            <v>25.095986155202468</v>
          </cell>
          <cell r="U44">
            <v>39.55888524035345</v>
          </cell>
          <cell r="V44">
            <v>47.03760270740395</v>
          </cell>
          <cell r="W44">
            <v>55.13220071266949</v>
          </cell>
          <cell r="X44">
            <v>63.62397011642474</v>
          </cell>
          <cell r="Z44">
            <v>82.11062803296966</v>
          </cell>
          <cell r="AA44">
            <v>91.8411720165119</v>
          </cell>
          <cell r="AB44">
            <v>101.26795880818327</v>
          </cell>
          <cell r="AC44">
            <v>111.88861783122002</v>
          </cell>
          <cell r="AE44">
            <v>133.12928174717717</v>
          </cell>
          <cell r="AF44">
            <v>143.45182710713118</v>
          </cell>
          <cell r="AG44">
            <v>153.856779584406</v>
          </cell>
          <cell r="AH44">
            <v>165.06628029136846</v>
          </cell>
          <cell r="AJ44">
            <v>189.72321435864728</v>
          </cell>
          <cell r="AK44">
            <v>200.4209364937667</v>
          </cell>
          <cell r="AL44">
            <v>210.97301014478546</v>
          </cell>
          <cell r="AM44">
            <v>221.22436372117295</v>
          </cell>
          <cell r="AO44">
            <v>238.15141876648966</v>
          </cell>
          <cell r="AP44">
            <v>244.5236697190992</v>
          </cell>
          <cell r="AQ44">
            <v>250.66281267233796</v>
          </cell>
          <cell r="AR44">
            <v>256.74866688488</v>
          </cell>
        </row>
        <row r="45">
          <cell r="C45">
            <v>-4147.969892594747</v>
          </cell>
          <cell r="D45">
            <v>-4357.409129762842</v>
          </cell>
          <cell r="F45">
            <v>4.729372449219227E-11</v>
          </cell>
          <cell r="G45">
            <v>0</v>
          </cell>
          <cell r="H45">
            <v>-7.275957614183426E-11</v>
          </cell>
          <cell r="I45">
            <v>-6.184563972055912E-11</v>
          </cell>
          <cell r="K45">
            <v>-7.639755494892597E-11</v>
          </cell>
          <cell r="L45">
            <v>5.4569682106375694E-11</v>
          </cell>
          <cell r="M45">
            <v>0</v>
          </cell>
          <cell r="N45">
            <v>0</v>
          </cell>
          <cell r="P45">
            <v>4.9112713895738125E-11</v>
          </cell>
          <cell r="Q45">
            <v>4.3655745685100555E-11</v>
          </cell>
          <cell r="R45">
            <v>-1.709850039333105E-10</v>
          </cell>
          <cell r="S45">
            <v>0</v>
          </cell>
          <cell r="U45">
            <v>0</v>
          </cell>
          <cell r="V45">
            <v>0</v>
          </cell>
          <cell r="W45">
            <v>0</v>
          </cell>
          <cell r="X45">
            <v>1.2369127944111824E-10</v>
          </cell>
          <cell r="Z45">
            <v>1.7462298274040222E-10</v>
          </cell>
          <cell r="AA45">
            <v>0</v>
          </cell>
          <cell r="AB45">
            <v>1.1641532182693481E-10</v>
          </cell>
          <cell r="AC45">
            <v>0</v>
          </cell>
          <cell r="AE45">
            <v>0</v>
          </cell>
          <cell r="AF45">
            <v>0</v>
          </cell>
          <cell r="AG45">
            <v>0</v>
          </cell>
          <cell r="AH45">
            <v>0</v>
          </cell>
          <cell r="AJ45">
            <v>0</v>
          </cell>
          <cell r="AK45">
            <v>0</v>
          </cell>
          <cell r="AL45">
            <v>0</v>
          </cell>
          <cell r="AM45">
            <v>0</v>
          </cell>
          <cell r="AO45">
            <v>0</v>
          </cell>
          <cell r="AP45">
            <v>0</v>
          </cell>
          <cell r="AQ45">
            <v>0</v>
          </cell>
          <cell r="AR45">
            <v>0</v>
          </cell>
        </row>
        <row r="48">
          <cell r="C48">
            <v>1</v>
          </cell>
          <cell r="D48">
            <v>1</v>
          </cell>
          <cell r="F48">
            <v>1</v>
          </cell>
          <cell r="G48">
            <v>1</v>
          </cell>
          <cell r="H48">
            <v>1</v>
          </cell>
          <cell r="I48">
            <v>1</v>
          </cell>
          <cell r="K48">
            <v>1</v>
          </cell>
          <cell r="L48">
            <v>1</v>
          </cell>
          <cell r="M48">
            <v>1</v>
          </cell>
          <cell r="N48">
            <v>1</v>
          </cell>
          <cell r="P48">
            <v>1</v>
          </cell>
          <cell r="Q48">
            <v>1</v>
          </cell>
          <cell r="R48">
            <v>1</v>
          </cell>
          <cell r="S48">
            <v>1</v>
          </cell>
          <cell r="U48">
            <v>1</v>
          </cell>
          <cell r="V48">
            <v>1</v>
          </cell>
          <cell r="W48">
            <v>1</v>
          </cell>
          <cell r="X48">
            <v>1</v>
          </cell>
          <cell r="Z48">
            <v>1</v>
          </cell>
          <cell r="AA48">
            <v>1</v>
          </cell>
          <cell r="AB48">
            <v>1</v>
          </cell>
          <cell r="AC48">
            <v>1</v>
          </cell>
          <cell r="AE48">
            <v>0.9998975465929818</v>
          </cell>
          <cell r="AF48">
            <v>0.9997950931859636</v>
          </cell>
          <cell r="AG48">
            <v>0.9996926397789454</v>
          </cell>
          <cell r="AH48">
            <v>0.9995901863719272</v>
          </cell>
          <cell r="AJ48">
            <v>0.999743572309439</v>
          </cell>
          <cell r="AK48">
            <v>0.9999994116539689</v>
          </cell>
          <cell r="AL48">
            <v>1.0002552509984988</v>
          </cell>
          <cell r="AM48">
            <v>1.0005110903430285</v>
          </cell>
          <cell r="AO48">
            <v>1.0021825297023372</v>
          </cell>
          <cell r="AP48">
            <v>1.003598129717116</v>
          </cell>
          <cell r="AQ48">
            <v>1.0050137297318946</v>
          </cell>
          <cell r="AR48">
            <v>1.0064293297466733</v>
          </cell>
        </row>
        <row r="49">
          <cell r="C49">
            <v>1</v>
          </cell>
          <cell r="D49">
            <v>1</v>
          </cell>
          <cell r="F49">
            <v>1</v>
          </cell>
          <cell r="G49">
            <v>1</v>
          </cell>
          <cell r="H49">
            <v>1</v>
          </cell>
          <cell r="I49">
            <v>1</v>
          </cell>
          <cell r="K49">
            <v>1</v>
          </cell>
          <cell r="L49">
            <v>1</v>
          </cell>
          <cell r="M49">
            <v>1</v>
          </cell>
          <cell r="N49">
            <v>1</v>
          </cell>
          <cell r="P49">
            <v>1</v>
          </cell>
          <cell r="Q49">
            <v>1</v>
          </cell>
          <cell r="R49">
            <v>1</v>
          </cell>
          <cell r="S49">
            <v>1</v>
          </cell>
          <cell r="U49">
            <v>1</v>
          </cell>
          <cell r="V49">
            <v>1</v>
          </cell>
          <cell r="W49">
            <v>1</v>
          </cell>
          <cell r="X49">
            <v>1</v>
          </cell>
          <cell r="Z49">
            <v>1</v>
          </cell>
          <cell r="AA49">
            <v>1</v>
          </cell>
          <cell r="AB49">
            <v>1</v>
          </cell>
          <cell r="AC49">
            <v>1</v>
          </cell>
          <cell r="AE49">
            <v>0.9999008955656808</v>
          </cell>
          <cell r="AF49">
            <v>0.9998017911313617</v>
          </cell>
          <cell r="AG49">
            <v>0.9997026866970425</v>
          </cell>
          <cell r="AH49">
            <v>0.9996035822627234</v>
          </cell>
          <cell r="AJ49">
            <v>0.9998019711703854</v>
          </cell>
          <cell r="AK49">
            <v>1.0000994645123664</v>
          </cell>
          <cell r="AL49">
            <v>1.0003969578543475</v>
          </cell>
          <cell r="AM49">
            <v>1.0006944511963285</v>
          </cell>
          <cell r="AO49">
            <v>1.0024490550429856</v>
          </cell>
          <cell r="AP49">
            <v>1.0039061655476615</v>
          </cell>
          <cell r="AQ49">
            <v>1.0053632760523374</v>
          </cell>
          <cell r="AR49">
            <v>1.0068203865570133</v>
          </cell>
        </row>
        <row r="50">
          <cell r="C50">
            <v>1</v>
          </cell>
          <cell r="D50">
            <v>1</v>
          </cell>
          <cell r="F50">
            <v>1</v>
          </cell>
          <cell r="G50">
            <v>1</v>
          </cell>
          <cell r="H50">
            <v>1</v>
          </cell>
          <cell r="I50">
            <v>1</v>
          </cell>
          <cell r="K50">
            <v>1</v>
          </cell>
          <cell r="L50">
            <v>1</v>
          </cell>
          <cell r="M50">
            <v>1</v>
          </cell>
          <cell r="N50">
            <v>1</v>
          </cell>
          <cell r="P50">
            <v>1</v>
          </cell>
          <cell r="Q50">
            <v>1</v>
          </cell>
          <cell r="R50">
            <v>1</v>
          </cell>
          <cell r="S50">
            <v>1</v>
          </cell>
          <cell r="U50">
            <v>1</v>
          </cell>
          <cell r="V50">
            <v>1</v>
          </cell>
          <cell r="W50">
            <v>1</v>
          </cell>
          <cell r="X50">
            <v>1</v>
          </cell>
          <cell r="Z50">
            <v>1</v>
          </cell>
          <cell r="AA50">
            <v>1</v>
          </cell>
          <cell r="AB50">
            <v>1</v>
          </cell>
          <cell r="AC50">
            <v>1</v>
          </cell>
          <cell r="AE50">
            <v>0.999996921182266</v>
          </cell>
          <cell r="AF50">
            <v>0.999993842364532</v>
          </cell>
          <cell r="AG50">
            <v>0.9999907635467981</v>
          </cell>
          <cell r="AH50">
            <v>0.9999876847290641</v>
          </cell>
          <cell r="AJ50">
            <v>0.9999964083220212</v>
          </cell>
          <cell r="AK50">
            <v>1.0000082107327124</v>
          </cell>
          <cell r="AL50">
            <v>1.0000200131434036</v>
          </cell>
          <cell r="AM50">
            <v>1.0000318155540948</v>
          </cell>
          <cell r="AO50">
            <v>1.0001106038098213</v>
          </cell>
          <cell r="AP50">
            <v>1.0001775896548568</v>
          </cell>
          <cell r="AQ50">
            <v>1.0002445754998923</v>
          </cell>
          <cell r="AR50">
            <v>1.0003115613449278</v>
          </cell>
        </row>
        <row r="51">
          <cell r="C51">
            <v>0</v>
          </cell>
          <cell r="D51">
            <v>0</v>
          </cell>
          <cell r="F51">
            <v>0</v>
          </cell>
          <cell r="G51">
            <v>0</v>
          </cell>
          <cell r="H51">
            <v>0</v>
          </cell>
          <cell r="I51">
            <v>0</v>
          </cell>
          <cell r="K51">
            <v>0</v>
          </cell>
          <cell r="L51">
            <v>0</v>
          </cell>
          <cell r="M51">
            <v>0</v>
          </cell>
          <cell r="N51">
            <v>0</v>
          </cell>
          <cell r="P51">
            <v>0</v>
          </cell>
          <cell r="Q51">
            <v>0</v>
          </cell>
          <cell r="R51">
            <v>0</v>
          </cell>
          <cell r="S51">
            <v>0</v>
          </cell>
          <cell r="U51">
            <v>0</v>
          </cell>
          <cell r="V51">
            <v>0</v>
          </cell>
          <cell r="W51">
            <v>0</v>
          </cell>
          <cell r="X51">
            <v>0</v>
          </cell>
          <cell r="Z51">
            <v>0</v>
          </cell>
          <cell r="AA51">
            <v>0</v>
          </cell>
          <cell r="AB51">
            <v>0</v>
          </cell>
          <cell r="AC51">
            <v>0</v>
          </cell>
          <cell r="AE51">
            <v>-0.0019075536417275925</v>
          </cell>
          <cell r="AF51">
            <v>-0.0038608550593015713</v>
          </cell>
          <cell r="AG51">
            <v>-0.0058599145649590335</v>
          </cell>
          <cell r="AH51">
            <v>-0.007906351077940783</v>
          </cell>
          <cell r="AJ51">
            <v>-0.002358513978161447</v>
          </cell>
          <cell r="AK51">
            <v>0.005453242898888677</v>
          </cell>
          <cell r="AL51">
            <v>0.013443312187952548</v>
          </cell>
          <cell r="AM51">
            <v>0.021616155051324307</v>
          </cell>
          <cell r="AO51">
            <v>0.07715368950911575</v>
          </cell>
          <cell r="AP51">
            <v>0.12575768186619105</v>
          </cell>
          <cell r="AQ51">
            <v>0.17579631772388085</v>
          </cell>
          <cell r="AR51">
            <v>0.22733381056980162</v>
          </cell>
        </row>
        <row r="54">
          <cell r="C54">
            <v>1</v>
          </cell>
          <cell r="D54">
            <v>1</v>
          </cell>
          <cell r="F54">
            <v>1.0014935538798346</v>
          </cell>
          <cell r="G54">
            <v>1.0029871077596693</v>
          </cell>
          <cell r="H54">
            <v>1.004480661639504</v>
          </cell>
          <cell r="I54">
            <v>1.0059742155193385</v>
          </cell>
          <cell r="K54">
            <v>1.009732983592305</v>
          </cell>
          <cell r="L54">
            <v>1.011998197785437</v>
          </cell>
          <cell r="M54">
            <v>1.0142634119785692</v>
          </cell>
          <cell r="N54">
            <v>1.0165286261717013</v>
          </cell>
          <cell r="P54">
            <v>1.0216138571225444</v>
          </cell>
          <cell r="Q54">
            <v>1.0244338738802552</v>
          </cell>
          <cell r="R54">
            <v>1.027253890637966</v>
          </cell>
          <cell r="S54">
            <v>1.0300739073956768</v>
          </cell>
          <cell r="U54">
            <v>1.0353794984357438</v>
          </cell>
          <cell r="V54">
            <v>1.0378650727181005</v>
          </cell>
          <cell r="W54">
            <v>1.040350647000457</v>
          </cell>
          <cell r="X54">
            <v>1.0428362212828137</v>
          </cell>
          <cell r="Z54">
            <v>1.047700547454395</v>
          </cell>
          <cell r="AA54">
            <v>1.0500792993436197</v>
          </cell>
          <cell r="AB54">
            <v>1.0524580512328443</v>
          </cell>
          <cell r="AC54">
            <v>1.054836803122069</v>
          </cell>
          <cell r="AE54">
            <v>1.0580057986941365</v>
          </cell>
          <cell r="AF54">
            <v>1.0587960423769796</v>
          </cell>
          <cell r="AG54">
            <v>1.0595862860598226</v>
          </cell>
          <cell r="AH54">
            <v>1.0603765297426657</v>
          </cell>
          <cell r="AJ54">
            <v>1.0621535323235067</v>
          </cell>
          <cell r="AK54">
            <v>1.0631402912215049</v>
          </cell>
          <cell r="AL54">
            <v>1.064127050119503</v>
          </cell>
          <cell r="AM54">
            <v>1.0651138090175012</v>
          </cell>
          <cell r="AO54">
            <v>1.0664720241436443</v>
          </cell>
          <cell r="AP54">
            <v>1.0668434803717892</v>
          </cell>
          <cell r="AQ54">
            <v>1.0672149365999342</v>
          </cell>
          <cell r="AR54">
            <v>1.067586392828079</v>
          </cell>
        </row>
        <row r="56">
          <cell r="C56" t="str">
            <v>Droits directs &gt;=65 ans</v>
          </cell>
          <cell r="D56" t="str">
            <v>Salaires plafonnés</v>
          </cell>
        </row>
        <row r="57">
          <cell r="C57">
            <v>7041719</v>
          </cell>
          <cell r="D57">
            <v>1782898000000</v>
          </cell>
        </row>
        <row r="58">
          <cell r="C58">
            <v>1998</v>
          </cell>
          <cell r="D58">
            <v>1999</v>
          </cell>
          <cell r="F58">
            <v>2001</v>
          </cell>
          <cell r="G58">
            <v>2002</v>
          </cell>
          <cell r="H58">
            <v>2003</v>
          </cell>
          <cell r="I58">
            <v>2004</v>
          </cell>
          <cell r="K58">
            <v>2006</v>
          </cell>
          <cell r="L58">
            <v>2007</v>
          </cell>
          <cell r="M58">
            <v>2008</v>
          </cell>
          <cell r="N58">
            <v>2009</v>
          </cell>
          <cell r="P58">
            <v>2011</v>
          </cell>
          <cell r="Q58">
            <v>2012</v>
          </cell>
          <cell r="R58">
            <v>2013</v>
          </cell>
          <cell r="S58">
            <v>2014</v>
          </cell>
          <cell r="U58">
            <v>2016</v>
          </cell>
          <cell r="V58">
            <v>2017</v>
          </cell>
          <cell r="W58">
            <v>2018</v>
          </cell>
          <cell r="X58">
            <v>2019</v>
          </cell>
          <cell r="Z58">
            <v>2021</v>
          </cell>
          <cell r="AA58">
            <v>2022</v>
          </cell>
          <cell r="AB58">
            <v>2023</v>
          </cell>
          <cell r="AC58">
            <v>2024</v>
          </cell>
          <cell r="AE58">
            <v>2026</v>
          </cell>
          <cell r="AF58">
            <v>2027</v>
          </cell>
          <cell r="AG58">
            <v>2028</v>
          </cell>
          <cell r="AH58">
            <v>2029</v>
          </cell>
          <cell r="AJ58">
            <v>2031</v>
          </cell>
          <cell r="AK58">
            <v>2032</v>
          </cell>
          <cell r="AL58">
            <v>2033</v>
          </cell>
          <cell r="AM58">
            <v>2034</v>
          </cell>
          <cell r="AO58">
            <v>2036</v>
          </cell>
          <cell r="AP58">
            <v>2037</v>
          </cell>
          <cell r="AQ58">
            <v>2038</v>
          </cell>
          <cell r="AR58">
            <v>2039</v>
          </cell>
        </row>
        <row r="59">
          <cell r="D59">
            <v>14940070</v>
          </cell>
          <cell r="F59">
            <v>15664842.675840003</v>
          </cell>
          <cell r="G59">
            <v>15962474.686680961</v>
          </cell>
          <cell r="H59">
            <v>16297686.65510126</v>
          </cell>
          <cell r="I59">
            <v>16623640.388203286</v>
          </cell>
          <cell r="K59">
            <v>17261323.233494762</v>
          </cell>
          <cell r="L59">
            <v>17554765.72846417</v>
          </cell>
          <cell r="M59">
            <v>17835641.980119597</v>
          </cell>
          <cell r="N59">
            <v>18067505.325861152</v>
          </cell>
          <cell r="P59">
            <v>18193833.323099572</v>
          </cell>
          <cell r="Q59">
            <v>18175639.489776473</v>
          </cell>
          <cell r="R59">
            <v>18157463.8502867</v>
          </cell>
          <cell r="S59">
            <v>18139306.386436414</v>
          </cell>
          <cell r="U59">
            <v>18103045.91296993</v>
          </cell>
          <cell r="V59">
            <v>18084942.86705696</v>
          </cell>
          <cell r="W59">
            <v>18048772.981322847</v>
          </cell>
          <cell r="X59">
            <v>18012675.4353602</v>
          </cell>
          <cell r="Z59">
            <v>17922720.13423601</v>
          </cell>
          <cell r="AA59">
            <v>17868951.9738333</v>
          </cell>
          <cell r="AB59">
            <v>17815345.117911797</v>
          </cell>
          <cell r="AC59">
            <v>17744083.73744015</v>
          </cell>
          <cell r="AE59">
            <v>17602414.97288043</v>
          </cell>
          <cell r="AF59">
            <v>17532005.312988907</v>
          </cell>
          <cell r="AG59">
            <v>17461877.29173695</v>
          </cell>
          <cell r="AH59">
            <v>17392029.78257</v>
          </cell>
          <cell r="AJ59">
            <v>17235849.355122518</v>
          </cell>
          <cell r="AK59">
            <v>17149670.108346906</v>
          </cell>
          <cell r="AL59">
            <v>17063921.757805172</v>
          </cell>
          <cell r="AM59">
            <v>16995666.070773955</v>
          </cell>
          <cell r="AO59">
            <v>16944713.06389378</v>
          </cell>
          <cell r="AP59">
            <v>16927768.350829888</v>
          </cell>
          <cell r="AQ59">
            <v>16910840.58247906</v>
          </cell>
          <cell r="AR59">
            <v>16893929.74189658</v>
          </cell>
        </row>
        <row r="60">
          <cell r="D60">
            <v>7041719</v>
          </cell>
          <cell r="F60">
            <v>7494830.407606723</v>
          </cell>
          <cell r="G60">
            <v>7675834.306691099</v>
          </cell>
          <cell r="H60">
            <v>7853088.73696655</v>
          </cell>
          <cell r="I60">
            <v>8032655.654018537</v>
          </cell>
          <cell r="K60">
            <v>8310697.777842938</v>
          </cell>
          <cell r="L60">
            <v>8469814.575651955</v>
          </cell>
          <cell r="M60">
            <v>8650508.602120526</v>
          </cell>
          <cell r="N60">
            <v>8831902.537026906</v>
          </cell>
          <cell r="P60">
            <v>9312023.283801295</v>
          </cell>
          <cell r="Q60">
            <v>9637387.443699842</v>
          </cell>
          <cell r="R60">
            <v>9962018.949261144</v>
          </cell>
          <cell r="S60">
            <v>10273563.607810006</v>
          </cell>
          <cell r="U60">
            <v>10852385.277768759</v>
          </cell>
          <cell r="V60">
            <v>11125520.614814412</v>
          </cell>
          <cell r="W60">
            <v>11377605.847752437</v>
          </cell>
          <cell r="X60">
            <v>11631731.87841304</v>
          </cell>
          <cell r="Z60">
            <v>12122952.041513689</v>
          </cell>
          <cell r="AA60">
            <v>12362985.332265906</v>
          </cell>
          <cell r="AB60">
            <v>12595210.257336818</v>
          </cell>
          <cell r="AC60">
            <v>12834977.359449113</v>
          </cell>
          <cell r="AE60">
            <v>13300622.160397973</v>
          </cell>
          <cell r="AF60">
            <v>13521499.401686367</v>
          </cell>
          <cell r="AG60">
            <v>13757331.63487273</v>
          </cell>
          <cell r="AH60">
            <v>13995723.123592578</v>
          </cell>
          <cell r="AJ60">
            <v>14436476.553460699</v>
          </cell>
          <cell r="AK60">
            <v>14628755.789243905</v>
          </cell>
          <cell r="AL60">
            <v>14816822.407481965</v>
          </cell>
          <cell r="AM60">
            <v>15007274.687933795</v>
          </cell>
          <cell r="AO60">
            <v>15397076.716927843</v>
          </cell>
          <cell r="AP60">
            <v>15585706.970507752</v>
          </cell>
          <cell r="AQ60">
            <v>15750076.940763094</v>
          </cell>
          <cell r="AR60">
            <v>15866366.811208844</v>
          </cell>
        </row>
        <row r="61">
          <cell r="D61">
            <v>1807858572000</v>
          </cell>
          <cell r="F61">
            <v>1947588795788.7559</v>
          </cell>
          <cell r="G61">
            <v>2022300249584.0083</v>
          </cell>
          <cell r="H61">
            <v>2101934388812.1277</v>
          </cell>
          <cell r="I61">
            <v>2180420618890.3723</v>
          </cell>
          <cell r="K61">
            <v>2337091123311.3804</v>
          </cell>
          <cell r="L61">
            <v>2414850819166.1963</v>
          </cell>
          <cell r="M61">
            <v>2492744247189.221</v>
          </cell>
          <cell r="N61">
            <v>2565552321161.1235</v>
          </cell>
          <cell r="P61">
            <v>2666823737816.1094</v>
          </cell>
          <cell r="Q61">
            <v>2706783424703.5464</v>
          </cell>
          <cell r="R61">
            <v>2747341867539.304</v>
          </cell>
          <cell r="S61">
            <v>2788508038082.5137</v>
          </cell>
          <cell r="U61">
            <v>2872700123506.34</v>
          </cell>
          <cell r="V61">
            <v>2915744662156.958</v>
          </cell>
          <cell r="W61">
            <v>2956471783597.9663</v>
          </cell>
          <cell r="X61">
            <v>2997767781471.2627</v>
          </cell>
          <cell r="Z61">
            <v>3079010026917.923</v>
          </cell>
          <cell r="AA61">
            <v>3118889364786.564</v>
          </cell>
          <cell r="AB61">
            <v>3159285219839.279</v>
          </cell>
          <cell r="AC61">
            <v>3196994448223.281</v>
          </cell>
          <cell r="AE61">
            <v>3273768569403.228</v>
          </cell>
          <cell r="AF61">
            <v>3312844271047.625</v>
          </cell>
          <cell r="AG61">
            <v>3352386380266.849</v>
          </cell>
          <cell r="AH61">
            <v>3392400464101.715</v>
          </cell>
          <cell r="AJ61">
            <v>3470379338385.204</v>
          </cell>
          <cell r="AK61">
            <v>3508275880760.37</v>
          </cell>
          <cell r="AL61">
            <v>3546586253378.274</v>
          </cell>
          <cell r="AM61">
            <v>3585314975265.1646</v>
          </cell>
          <cell r="AO61">
            <v>3678786725439.835</v>
          </cell>
          <cell r="AP61">
            <v>3733909665733.8247</v>
          </cell>
          <cell r="AQ61">
            <v>3789858568165.18</v>
          </cell>
          <cell r="AR61">
            <v>3846645808950.567</v>
          </cell>
        </row>
      </sheetData>
      <sheetData sheetId="9">
        <row r="1">
          <cell r="E1" t="str">
            <v>Cnavts</v>
          </cell>
        </row>
        <row r="4">
          <cell r="E4">
            <v>15283557.51516</v>
          </cell>
          <cell r="F4">
            <v>15283557.51516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nqemploi données"/>
      <sheetName val="V2.3-5"/>
      <sheetName val="V2.3-6 &amp; 7"/>
      <sheetName val="FPE (FGE 31-12-06) %"/>
      <sheetName val="V2.3-1 à V2.3-4"/>
      <sheetName val="Données FPT FPH"/>
    </sheetNames>
    <sheetDataSet>
      <sheetData sheetId="0">
        <row r="2">
          <cell r="H2" t="str">
            <v>AG</v>
          </cell>
          <cell r="I2" t="str">
            <v>puboep</v>
          </cell>
          <cell r="J2" t="str">
            <v>COUNT</v>
          </cell>
          <cell r="K2" t="str">
            <v>PERCENT</v>
          </cell>
        </row>
        <row r="3">
          <cell r="H3" t="str">
            <v>16</v>
          </cell>
          <cell r="I3" t="str">
            <v>1</v>
          </cell>
          <cell r="J3">
            <v>1099.0796316600088</v>
          </cell>
          <cell r="K3">
            <v>0.005416221726084369</v>
          </cell>
        </row>
        <row r="4">
          <cell r="H4" t="str">
            <v>16</v>
          </cell>
          <cell r="I4" t="str">
            <v>4</v>
          </cell>
          <cell r="J4">
            <v>1124.9813643571713</v>
          </cell>
          <cell r="K4">
            <v>0.005543864458545632</v>
          </cell>
        </row>
        <row r="5">
          <cell r="H5" t="str">
            <v>17</v>
          </cell>
          <cell r="I5" t="str">
            <v>2</v>
          </cell>
          <cell r="J5">
            <v>187.130049044196</v>
          </cell>
          <cell r="K5">
            <v>0.000922169611773806</v>
          </cell>
        </row>
        <row r="6">
          <cell r="H6" t="str">
            <v>17</v>
          </cell>
          <cell r="I6" t="str">
            <v>4</v>
          </cell>
          <cell r="J6">
            <v>7342.316366409323</v>
          </cell>
          <cell r="K6">
            <v>0.03618264980806486</v>
          </cell>
        </row>
        <row r="7">
          <cell r="H7" t="str">
            <v>18</v>
          </cell>
          <cell r="I7" t="str">
            <v>1</v>
          </cell>
          <cell r="J7">
            <v>2496.0062549261897</v>
          </cell>
          <cell r="K7">
            <v>0.012300221855585871</v>
          </cell>
        </row>
        <row r="8">
          <cell r="H8" t="str">
            <v>18</v>
          </cell>
          <cell r="I8" t="str">
            <v>2</v>
          </cell>
          <cell r="J8">
            <v>1270.3468445463955</v>
          </cell>
          <cell r="K8">
            <v>0.006260219897536351</v>
          </cell>
        </row>
        <row r="9">
          <cell r="H9" t="str">
            <v>18</v>
          </cell>
          <cell r="I9" t="str">
            <v>3</v>
          </cell>
          <cell r="J9">
            <v>228.53697251540177</v>
          </cell>
          <cell r="K9">
            <v>0.0011262213220000522</v>
          </cell>
        </row>
        <row r="10">
          <cell r="H10" t="str">
            <v>18</v>
          </cell>
          <cell r="I10" t="str">
            <v>4</v>
          </cell>
          <cell r="J10">
            <v>33594.74039711733</v>
          </cell>
          <cell r="K10">
            <v>0.16555357553684327</v>
          </cell>
        </row>
        <row r="11">
          <cell r="H11" t="str">
            <v>19</v>
          </cell>
          <cell r="I11" t="str">
            <v>1</v>
          </cell>
          <cell r="J11">
            <v>3397.0081429887978</v>
          </cell>
          <cell r="K11">
            <v>0.01674032415645112</v>
          </cell>
        </row>
        <row r="12">
          <cell r="H12" t="str">
            <v>19</v>
          </cell>
          <cell r="I12" t="str">
            <v>2</v>
          </cell>
          <cell r="J12">
            <v>5464.317583344993</v>
          </cell>
          <cell r="K12">
            <v>0.02692794476450934</v>
          </cell>
        </row>
        <row r="13">
          <cell r="H13" t="str">
            <v>19</v>
          </cell>
          <cell r="I13" t="str">
            <v>3</v>
          </cell>
          <cell r="J13">
            <v>3044.924158561719</v>
          </cell>
          <cell r="K13">
            <v>0.015005267959494686</v>
          </cell>
        </row>
        <row r="14">
          <cell r="H14" t="str">
            <v>19</v>
          </cell>
          <cell r="I14" t="str">
            <v>4</v>
          </cell>
          <cell r="J14">
            <v>71047.21097291914</v>
          </cell>
          <cell r="K14">
            <v>0.3501178955232076</v>
          </cell>
        </row>
        <row r="15">
          <cell r="H15" t="str">
            <v>20</v>
          </cell>
          <cell r="I15" t="str">
            <v>1</v>
          </cell>
          <cell r="J15">
            <v>6488.83946815097</v>
          </cell>
          <cell r="K15">
            <v>0.031976748810631075</v>
          </cell>
        </row>
        <row r="16">
          <cell r="H16" t="str">
            <v>20</v>
          </cell>
          <cell r="I16" t="str">
            <v>2</v>
          </cell>
          <cell r="J16">
            <v>8245.430027310418</v>
          </cell>
          <cell r="K16">
            <v>0.04063315884343678</v>
          </cell>
        </row>
        <row r="17">
          <cell r="H17" t="str">
            <v>20</v>
          </cell>
          <cell r="I17" t="str">
            <v>3</v>
          </cell>
          <cell r="J17">
            <v>2218.440969449496</v>
          </cell>
          <cell r="K17">
            <v>0.010932390912039892</v>
          </cell>
        </row>
        <row r="18">
          <cell r="H18" t="str">
            <v>20</v>
          </cell>
          <cell r="I18" t="str">
            <v>4</v>
          </cell>
          <cell r="J18">
            <v>137130.2586965725</v>
          </cell>
          <cell r="K18">
            <v>0.6757725874094833</v>
          </cell>
        </row>
        <row r="19">
          <cell r="H19" t="str">
            <v>21</v>
          </cell>
          <cell r="I19" t="str">
            <v>1</v>
          </cell>
          <cell r="J19">
            <v>9609.646230264085</v>
          </cell>
          <cell r="K19">
            <v>0.047355963292422934</v>
          </cell>
        </row>
        <row r="20">
          <cell r="H20" t="str">
            <v>21</v>
          </cell>
          <cell r="I20" t="str">
            <v>2</v>
          </cell>
          <cell r="J20">
            <v>12662.488879218636</v>
          </cell>
          <cell r="K20">
            <v>0.0624002532649438</v>
          </cell>
        </row>
        <row r="21">
          <cell r="H21" t="str">
            <v>21</v>
          </cell>
          <cell r="I21" t="str">
            <v>3</v>
          </cell>
          <cell r="J21">
            <v>4599.788447924202</v>
          </cell>
          <cell r="K21">
            <v>0.022667578771713368</v>
          </cell>
        </row>
        <row r="22">
          <cell r="H22" t="str">
            <v>21</v>
          </cell>
          <cell r="I22" t="str">
            <v>4</v>
          </cell>
          <cell r="J22">
            <v>164479.18254278155</v>
          </cell>
          <cell r="K22">
            <v>0.8105470216305394</v>
          </cell>
        </row>
        <row r="23">
          <cell r="H23" t="str">
            <v>22</v>
          </cell>
          <cell r="I23" t="str">
            <v>1</v>
          </cell>
          <cell r="J23">
            <v>13069.528394151543</v>
          </cell>
          <cell r="K23">
            <v>0.06440612818123598</v>
          </cell>
        </row>
        <row r="24">
          <cell r="H24" t="str">
            <v>22</v>
          </cell>
          <cell r="I24" t="str">
            <v>2</v>
          </cell>
          <cell r="J24">
            <v>25889.295698940947</v>
          </cell>
          <cell r="K24">
            <v>0.12758144341719832</v>
          </cell>
        </row>
        <row r="25">
          <cell r="H25" t="str">
            <v>22</v>
          </cell>
          <cell r="I25" t="str">
            <v>3</v>
          </cell>
          <cell r="J25">
            <v>8048.326436489373</v>
          </cell>
          <cell r="K25">
            <v>0.039661840005254155</v>
          </cell>
        </row>
        <row r="26">
          <cell r="H26" t="str">
            <v>22</v>
          </cell>
          <cell r="I26" t="str">
            <v>4</v>
          </cell>
          <cell r="J26">
            <v>245551.5662458072</v>
          </cell>
          <cell r="K26">
            <v>1.2100685788943806</v>
          </cell>
        </row>
        <row r="27">
          <cell r="H27" t="str">
            <v>23</v>
          </cell>
          <cell r="I27" t="str">
            <v>1</v>
          </cell>
          <cell r="J27">
            <v>14447.889968005835</v>
          </cell>
          <cell r="K27">
            <v>0.07119864046847929</v>
          </cell>
        </row>
        <row r="28">
          <cell r="H28" t="str">
            <v>23</v>
          </cell>
          <cell r="I28" t="str">
            <v>2</v>
          </cell>
          <cell r="J28">
            <v>15808.036736016897</v>
          </cell>
          <cell r="K28">
            <v>0.07790139090016396</v>
          </cell>
        </row>
        <row r="29">
          <cell r="H29" t="str">
            <v>23</v>
          </cell>
          <cell r="I29" t="str">
            <v>3</v>
          </cell>
          <cell r="J29">
            <v>10605.705711760027</v>
          </cell>
          <cell r="K29">
            <v>0.052264505720784046</v>
          </cell>
        </row>
        <row r="30">
          <cell r="H30" t="str">
            <v>23</v>
          </cell>
          <cell r="I30" t="str">
            <v>4</v>
          </cell>
          <cell r="J30">
            <v>225264.0306297017</v>
          </cell>
          <cell r="K30">
            <v>1.110092391539603</v>
          </cell>
        </row>
        <row r="31">
          <cell r="H31" t="str">
            <v>24</v>
          </cell>
          <cell r="I31" t="str">
            <v>1</v>
          </cell>
          <cell r="J31">
            <v>35194.23750806334</v>
          </cell>
          <cell r="K31">
            <v>0.17343583515986105</v>
          </cell>
        </row>
        <row r="32">
          <cell r="H32" t="str">
            <v>24</v>
          </cell>
          <cell r="I32" t="str">
            <v>2</v>
          </cell>
          <cell r="J32">
            <v>28395.95617084634</v>
          </cell>
          <cell r="K32">
            <v>0.13993416884014628</v>
          </cell>
        </row>
        <row r="33">
          <cell r="H33" t="str">
            <v>24</v>
          </cell>
          <cell r="I33" t="str">
            <v>3</v>
          </cell>
          <cell r="J33">
            <v>16771.058591205234</v>
          </cell>
          <cell r="K33">
            <v>0.08264712518957772</v>
          </cell>
        </row>
        <row r="34">
          <cell r="H34" t="str">
            <v>24</v>
          </cell>
          <cell r="I34" t="str">
            <v>4</v>
          </cell>
          <cell r="J34">
            <v>312888.32741968083</v>
          </cell>
          <cell r="K34">
            <v>1.5419015219571535</v>
          </cell>
        </row>
        <row r="35">
          <cell r="H35" t="str">
            <v>25</v>
          </cell>
          <cell r="I35" t="str">
            <v>1</v>
          </cell>
          <cell r="J35">
            <v>28584.178034120407</v>
          </cell>
          <cell r="K35">
            <v>0.14086171887002844</v>
          </cell>
        </row>
        <row r="36">
          <cell r="H36" t="str">
            <v>25</v>
          </cell>
          <cell r="I36" t="str">
            <v>2</v>
          </cell>
          <cell r="J36">
            <v>31012.99476984069</v>
          </cell>
          <cell r="K36">
            <v>0.1528308333852494</v>
          </cell>
        </row>
        <row r="37">
          <cell r="H37" t="str">
            <v>25</v>
          </cell>
          <cell r="I37" t="str">
            <v>3</v>
          </cell>
          <cell r="J37">
            <v>22182.6513221759</v>
          </cell>
          <cell r="K37">
            <v>0.10931524392992255</v>
          </cell>
        </row>
        <row r="38">
          <cell r="H38" t="str">
            <v>25</v>
          </cell>
          <cell r="I38" t="str">
            <v>4</v>
          </cell>
          <cell r="J38">
            <v>377771.45818774006</v>
          </cell>
          <cell r="K38">
            <v>1.8616430697024808</v>
          </cell>
        </row>
        <row r="39">
          <cell r="H39" t="str">
            <v>26</v>
          </cell>
          <cell r="I39" t="str">
            <v>1</v>
          </cell>
          <cell r="J39">
            <v>51156.534065379805</v>
          </cell>
          <cell r="K39">
            <v>0.25209741246646644</v>
          </cell>
        </row>
        <row r="40">
          <cell r="H40" t="str">
            <v>26</v>
          </cell>
          <cell r="I40" t="str">
            <v>2</v>
          </cell>
          <cell r="J40">
            <v>35724.914928120226</v>
          </cell>
          <cell r="K40">
            <v>0.17605099286932868</v>
          </cell>
        </row>
        <row r="41">
          <cell r="H41" t="str">
            <v>26</v>
          </cell>
          <cell r="I41" t="str">
            <v>3</v>
          </cell>
          <cell r="J41">
            <v>26290.266847171042</v>
          </cell>
          <cell r="K41">
            <v>0.12955741365813228</v>
          </cell>
        </row>
        <row r="42">
          <cell r="H42" t="str">
            <v>26</v>
          </cell>
          <cell r="I42" t="str">
            <v>4</v>
          </cell>
          <cell r="J42">
            <v>401757.59144754836</v>
          </cell>
          <cell r="K42">
            <v>1.9798458025566152</v>
          </cell>
        </row>
        <row r="43">
          <cell r="H43" t="str">
            <v>27</v>
          </cell>
          <cell r="I43" t="str">
            <v>1</v>
          </cell>
          <cell r="J43">
            <v>25204.140711717402</v>
          </cell>
          <cell r="K43">
            <v>0.12420502625811555</v>
          </cell>
        </row>
        <row r="44">
          <cell r="H44" t="str">
            <v>27</v>
          </cell>
          <cell r="I44" t="str">
            <v>2</v>
          </cell>
          <cell r="J44">
            <v>45217.634910975474</v>
          </cell>
          <cell r="K44">
            <v>0.22283074815705156</v>
          </cell>
        </row>
        <row r="45">
          <cell r="H45" t="str">
            <v>27</v>
          </cell>
          <cell r="I45" t="str">
            <v>3</v>
          </cell>
          <cell r="J45">
            <v>17635.32154136164</v>
          </cell>
          <cell r="K45">
            <v>0.08690617943173198</v>
          </cell>
        </row>
        <row r="46">
          <cell r="H46" t="str">
            <v>27</v>
          </cell>
          <cell r="I46" t="str">
            <v>4</v>
          </cell>
          <cell r="J46">
            <v>426897.92062735715</v>
          </cell>
          <cell r="K46">
            <v>2.1037363680645336</v>
          </cell>
        </row>
        <row r="47">
          <cell r="H47" t="str">
            <v>28</v>
          </cell>
          <cell r="I47" t="str">
            <v>1</v>
          </cell>
          <cell r="J47">
            <v>39704.88753666398</v>
          </cell>
          <cell r="K47">
            <v>0.1956641432641343</v>
          </cell>
        </row>
        <row r="48">
          <cell r="H48" t="str">
            <v>28</v>
          </cell>
          <cell r="I48" t="str">
            <v>2</v>
          </cell>
          <cell r="J48">
            <v>53784.640425350735</v>
          </cell>
          <cell r="K48">
            <v>0.26504861850768474</v>
          </cell>
        </row>
        <row r="49">
          <cell r="H49" t="str">
            <v>28</v>
          </cell>
          <cell r="I49" t="str">
            <v>3</v>
          </cell>
          <cell r="J49">
            <v>30570.78350121256</v>
          </cell>
          <cell r="K49">
            <v>0.15065163343315355</v>
          </cell>
        </row>
        <row r="50">
          <cell r="H50" t="str">
            <v>28</v>
          </cell>
          <cell r="I50" t="str">
            <v>4</v>
          </cell>
          <cell r="J50">
            <v>400579.08634288126</v>
          </cell>
          <cell r="K50">
            <v>1.974038175185195</v>
          </cell>
        </row>
        <row r="51">
          <cell r="H51" t="str">
            <v>29</v>
          </cell>
          <cell r="I51" t="str">
            <v>1</v>
          </cell>
          <cell r="J51">
            <v>53448.35820473291</v>
          </cell>
          <cell r="K51">
            <v>0.26339143278888905</v>
          </cell>
        </row>
        <row r="52">
          <cell r="H52" t="str">
            <v>29</v>
          </cell>
          <cell r="I52" t="str">
            <v>2</v>
          </cell>
          <cell r="J52">
            <v>65191.29085229642</v>
          </cell>
          <cell r="K52">
            <v>0.3212601486685714</v>
          </cell>
        </row>
        <row r="53">
          <cell r="H53" t="str">
            <v>29</v>
          </cell>
          <cell r="I53" t="str">
            <v>3</v>
          </cell>
          <cell r="J53">
            <v>23960.09815982981</v>
          </cell>
          <cell r="K53">
            <v>0.11807443289289216</v>
          </cell>
        </row>
        <row r="54">
          <cell r="H54" t="str">
            <v>29</v>
          </cell>
          <cell r="I54" t="str">
            <v>4</v>
          </cell>
          <cell r="J54">
            <v>419015.5448923765</v>
          </cell>
          <cell r="K54">
            <v>2.0648923266692067</v>
          </cell>
        </row>
        <row r="55">
          <cell r="H55" t="str">
            <v>30</v>
          </cell>
          <cell r="I55" t="str">
            <v>1</v>
          </cell>
          <cell r="J55">
            <v>47080.7799749871</v>
          </cell>
          <cell r="K55">
            <v>0.2320122546501755</v>
          </cell>
        </row>
        <row r="56">
          <cell r="H56" t="str">
            <v>30</v>
          </cell>
          <cell r="I56" t="str">
            <v>2</v>
          </cell>
          <cell r="J56">
            <v>46140.528217652485</v>
          </cell>
          <cell r="K56">
            <v>0.2273787305183771</v>
          </cell>
        </row>
        <row r="57">
          <cell r="H57" t="str">
            <v>30</v>
          </cell>
          <cell r="I57" t="str">
            <v>3</v>
          </cell>
          <cell r="J57">
            <v>23121.7884782805</v>
          </cell>
          <cell r="K57">
            <v>0.11394327535016117</v>
          </cell>
        </row>
        <row r="58">
          <cell r="H58" t="str">
            <v>30</v>
          </cell>
          <cell r="I58" t="str">
            <v>4</v>
          </cell>
          <cell r="J58">
            <v>370412.5344586007</v>
          </cell>
          <cell r="K58">
            <v>1.8253785794560706</v>
          </cell>
        </row>
        <row r="59">
          <cell r="H59" t="str">
            <v>31</v>
          </cell>
          <cell r="I59" t="str">
            <v>1</v>
          </cell>
          <cell r="J59">
            <v>42482.81852724513</v>
          </cell>
          <cell r="K59">
            <v>0.20935367926438206</v>
          </cell>
        </row>
        <row r="60">
          <cell r="H60" t="str">
            <v>31</v>
          </cell>
          <cell r="I60" t="str">
            <v>2</v>
          </cell>
          <cell r="J60">
            <v>48974.30455913049</v>
          </cell>
          <cell r="K60">
            <v>0.24134347023827843</v>
          </cell>
        </row>
        <row r="61">
          <cell r="H61" t="str">
            <v>31</v>
          </cell>
          <cell r="I61" t="str">
            <v>3</v>
          </cell>
          <cell r="J61">
            <v>13621.847964046025</v>
          </cell>
          <cell r="K61">
            <v>0.06712793756431575</v>
          </cell>
        </row>
        <row r="62">
          <cell r="H62" t="str">
            <v>31</v>
          </cell>
          <cell r="I62" t="str">
            <v>4</v>
          </cell>
          <cell r="J62">
            <v>430041.58971554745</v>
          </cell>
          <cell r="K62">
            <v>2.1192282472010433</v>
          </cell>
        </row>
        <row r="63">
          <cell r="H63" t="str">
            <v>32</v>
          </cell>
          <cell r="I63" t="str">
            <v>1</v>
          </cell>
          <cell r="J63">
            <v>54278.253841500504</v>
          </cell>
          <cell r="K63">
            <v>0.2674811262458175</v>
          </cell>
        </row>
        <row r="64">
          <cell r="H64" t="str">
            <v>32</v>
          </cell>
          <cell r="I64" t="str">
            <v>2</v>
          </cell>
          <cell r="J64">
            <v>55542.77179343049</v>
          </cell>
          <cell r="K64">
            <v>0.27371262158699</v>
          </cell>
        </row>
        <row r="65">
          <cell r="H65" t="str">
            <v>32</v>
          </cell>
          <cell r="I65" t="str">
            <v>3</v>
          </cell>
          <cell r="J65">
            <v>21243.627262491704</v>
          </cell>
          <cell r="K65">
            <v>0.10468776984444991</v>
          </cell>
        </row>
        <row r="66">
          <cell r="H66" t="str">
            <v>32</v>
          </cell>
          <cell r="I66" t="str">
            <v>4</v>
          </cell>
          <cell r="J66">
            <v>447376.5963499604</v>
          </cell>
          <cell r="K66">
            <v>2.2046544864384274</v>
          </cell>
        </row>
        <row r="67">
          <cell r="H67" t="str">
            <v>33</v>
          </cell>
          <cell r="I67" t="str">
            <v>1</v>
          </cell>
          <cell r="J67">
            <v>45677.747610812534</v>
          </cell>
          <cell r="K67">
            <v>0.2250981656666827</v>
          </cell>
        </row>
        <row r="68">
          <cell r="H68" t="str">
            <v>33</v>
          </cell>
          <cell r="I68" t="str">
            <v>2</v>
          </cell>
          <cell r="J68">
            <v>75146.29478681403</v>
          </cell>
          <cell r="K68">
            <v>0.37031802131056835</v>
          </cell>
        </row>
        <row r="69">
          <cell r="H69" t="str">
            <v>33</v>
          </cell>
          <cell r="I69" t="str">
            <v>3</v>
          </cell>
          <cell r="J69">
            <v>19905.810239159146</v>
          </cell>
          <cell r="K69">
            <v>0.09809505952704065</v>
          </cell>
        </row>
        <row r="70">
          <cell r="H70" t="str">
            <v>33</v>
          </cell>
          <cell r="I70" t="str">
            <v>4</v>
          </cell>
          <cell r="J70">
            <v>465484.10515724414</v>
          </cell>
          <cell r="K70">
            <v>2.2938875863723664</v>
          </cell>
        </row>
        <row r="71">
          <cell r="H71" t="str">
            <v>34</v>
          </cell>
          <cell r="I71" t="str">
            <v>1</v>
          </cell>
          <cell r="J71">
            <v>47227.62342420145</v>
          </cell>
          <cell r="K71">
            <v>0.2327358934631036</v>
          </cell>
        </row>
        <row r="72">
          <cell r="H72" t="str">
            <v>34</v>
          </cell>
          <cell r="I72" t="str">
            <v>2</v>
          </cell>
          <cell r="J72">
            <v>61945.55592271909</v>
          </cell>
          <cell r="K72">
            <v>0.3052652930309175</v>
          </cell>
        </row>
        <row r="73">
          <cell r="H73" t="str">
            <v>34</v>
          </cell>
          <cell r="I73" t="str">
            <v>3</v>
          </cell>
          <cell r="J73">
            <v>24033.690687539885</v>
          </cell>
          <cell r="K73">
            <v>0.11843709401041169</v>
          </cell>
        </row>
        <row r="74">
          <cell r="H74" t="str">
            <v>34</v>
          </cell>
          <cell r="I74" t="str">
            <v>4</v>
          </cell>
          <cell r="J74">
            <v>461377.54384987825</v>
          </cell>
          <cell r="K74">
            <v>2.273650611787678</v>
          </cell>
        </row>
        <row r="75">
          <cell r="H75" t="str">
            <v>35</v>
          </cell>
          <cell r="I75" t="str">
            <v>1</v>
          </cell>
          <cell r="J75">
            <v>44724.22330946678</v>
          </cell>
          <cell r="K75">
            <v>0.22039923495362962</v>
          </cell>
        </row>
        <row r="76">
          <cell r="H76" t="str">
            <v>35</v>
          </cell>
          <cell r="I76" t="str">
            <v>2</v>
          </cell>
          <cell r="J76">
            <v>63766.02518847522</v>
          </cell>
          <cell r="K76">
            <v>0.3142364948481734</v>
          </cell>
        </row>
        <row r="77">
          <cell r="H77" t="str">
            <v>35</v>
          </cell>
          <cell r="I77" t="str">
            <v>3</v>
          </cell>
          <cell r="J77">
            <v>23641.86837987348</v>
          </cell>
          <cell r="K77">
            <v>0.11650620890034735</v>
          </cell>
        </row>
        <row r="78">
          <cell r="H78" t="str">
            <v>35</v>
          </cell>
          <cell r="I78" t="str">
            <v>4</v>
          </cell>
          <cell r="J78">
            <v>465274.60644145135</v>
          </cell>
          <cell r="K78">
            <v>2.2928551848398677</v>
          </cell>
        </row>
        <row r="79">
          <cell r="H79" t="str">
            <v>36</v>
          </cell>
          <cell r="I79" t="str">
            <v>1</v>
          </cell>
          <cell r="J79">
            <v>55118.95333930854</v>
          </cell>
          <cell r="K79">
            <v>0.2716240607102282</v>
          </cell>
        </row>
        <row r="80">
          <cell r="H80" t="str">
            <v>36</v>
          </cell>
          <cell r="I80" t="str">
            <v>2</v>
          </cell>
          <cell r="J80">
            <v>70677.00462805999</v>
          </cell>
          <cell r="K80">
            <v>0.3482935330380873</v>
          </cell>
        </row>
        <row r="81">
          <cell r="H81" t="str">
            <v>36</v>
          </cell>
          <cell r="I81" t="str">
            <v>3</v>
          </cell>
          <cell r="J81">
            <v>25433.84633202485</v>
          </cell>
          <cell r="K81">
            <v>0.12533700663103337</v>
          </cell>
        </row>
        <row r="82">
          <cell r="H82" t="str">
            <v>36</v>
          </cell>
          <cell r="I82" t="str">
            <v>4</v>
          </cell>
          <cell r="J82">
            <v>461832.07080401527</v>
          </cell>
          <cell r="K82">
            <v>2.2758905029595025</v>
          </cell>
        </row>
        <row r="83">
          <cell r="H83" t="str">
            <v>37</v>
          </cell>
          <cell r="I83" t="str">
            <v>1</v>
          </cell>
          <cell r="J83">
            <v>49415.79073791901</v>
          </cell>
          <cell r="K83">
            <v>0.24351909697581406</v>
          </cell>
        </row>
        <row r="84">
          <cell r="H84" t="str">
            <v>37</v>
          </cell>
          <cell r="I84" t="str">
            <v>2</v>
          </cell>
          <cell r="J84">
            <v>72397.32953230487</v>
          </cell>
          <cell r="K84">
            <v>0.35677122733237787</v>
          </cell>
        </row>
        <row r="85">
          <cell r="H85" t="str">
            <v>37</v>
          </cell>
          <cell r="I85" t="str">
            <v>3</v>
          </cell>
          <cell r="J85">
            <v>20346.297337279844</v>
          </cell>
          <cell r="K85">
            <v>0.10026576283385909</v>
          </cell>
        </row>
        <row r="86">
          <cell r="H86" t="str">
            <v>37</v>
          </cell>
          <cell r="I86" t="str">
            <v>4</v>
          </cell>
          <cell r="J86">
            <v>467901.11569341103</v>
          </cell>
          <cell r="K86">
            <v>2.3057985203948537</v>
          </cell>
        </row>
        <row r="87">
          <cell r="H87" t="str">
            <v>38</v>
          </cell>
          <cell r="I87" t="str">
            <v>1</v>
          </cell>
          <cell r="J87">
            <v>62856.983011905024</v>
          </cell>
          <cell r="K87">
            <v>0.3097567703179042</v>
          </cell>
        </row>
        <row r="88">
          <cell r="H88" t="str">
            <v>38</v>
          </cell>
          <cell r="I88" t="str">
            <v>2</v>
          </cell>
          <cell r="J88">
            <v>60888.55946092566</v>
          </cell>
          <cell r="K88">
            <v>0.3000564555310239</v>
          </cell>
        </row>
        <row r="89">
          <cell r="H89" t="str">
            <v>38</v>
          </cell>
          <cell r="I89" t="str">
            <v>3</v>
          </cell>
          <cell r="J89">
            <v>22188.67498401269</v>
          </cell>
          <cell r="K89">
            <v>0.10934492830143776</v>
          </cell>
        </row>
        <row r="90">
          <cell r="H90" t="str">
            <v>38</v>
          </cell>
          <cell r="I90" t="str">
            <v>4</v>
          </cell>
          <cell r="J90">
            <v>423270.73164352187</v>
          </cell>
          <cell r="K90">
            <v>2.0858617216668107</v>
          </cell>
        </row>
        <row r="91">
          <cell r="H91" t="str">
            <v>39</v>
          </cell>
          <cell r="I91" t="str">
            <v>1</v>
          </cell>
          <cell r="J91">
            <v>41248.569720939086</v>
          </cell>
          <cell r="K91">
            <v>0.20327134909690203</v>
          </cell>
        </row>
        <row r="92">
          <cell r="H92" t="str">
            <v>39</v>
          </cell>
          <cell r="I92" t="str">
            <v>2</v>
          </cell>
          <cell r="J92">
            <v>58358.47684456245</v>
          </cell>
          <cell r="K92">
            <v>0.2875883066901273</v>
          </cell>
        </row>
        <row r="93">
          <cell r="H93" t="str">
            <v>39</v>
          </cell>
          <cell r="I93" t="str">
            <v>3</v>
          </cell>
          <cell r="J93">
            <v>23171.22800888884</v>
          </cell>
          <cell r="K93">
            <v>0.11418691143629614</v>
          </cell>
        </row>
        <row r="94">
          <cell r="H94" t="str">
            <v>39</v>
          </cell>
          <cell r="I94" t="str">
            <v>4</v>
          </cell>
          <cell r="J94">
            <v>467362.6738040879</v>
          </cell>
          <cell r="K94">
            <v>2.303145099682488</v>
          </cell>
        </row>
        <row r="95">
          <cell r="H95" t="str">
            <v>40</v>
          </cell>
          <cell r="I95" t="str">
            <v>1</v>
          </cell>
          <cell r="J95">
            <v>45713.32477163314</v>
          </cell>
          <cell r="K95">
            <v>0.22527348853305035</v>
          </cell>
        </row>
        <row r="96">
          <cell r="H96" t="str">
            <v>40</v>
          </cell>
          <cell r="I96" t="str">
            <v>2</v>
          </cell>
          <cell r="J96">
            <v>72963.08377219051</v>
          </cell>
          <cell r="K96">
            <v>0.3595592422472434</v>
          </cell>
        </row>
        <row r="97">
          <cell r="H97" t="str">
            <v>40</v>
          </cell>
          <cell r="I97" t="str">
            <v>3</v>
          </cell>
          <cell r="J97">
            <v>19003.16843323403</v>
          </cell>
          <cell r="K97">
            <v>0.09364687577465901</v>
          </cell>
        </row>
        <row r="98">
          <cell r="H98" t="str">
            <v>40</v>
          </cell>
          <cell r="I98" t="str">
            <v>4</v>
          </cell>
          <cell r="J98">
            <v>472370.3757460243</v>
          </cell>
          <cell r="K98">
            <v>2.3278228603054427</v>
          </cell>
        </row>
        <row r="99">
          <cell r="H99" t="str">
            <v>41</v>
          </cell>
          <cell r="I99" t="str">
            <v>1</v>
          </cell>
          <cell r="J99">
            <v>42152.467886497834</v>
          </cell>
          <cell r="K99">
            <v>0.20772572414074922</v>
          </cell>
        </row>
        <row r="100">
          <cell r="H100" t="str">
            <v>41</v>
          </cell>
          <cell r="I100" t="str">
            <v>2</v>
          </cell>
          <cell r="J100">
            <v>64126.7307912505</v>
          </cell>
          <cell r="K100">
            <v>0.31601403804540384</v>
          </cell>
        </row>
        <row r="101">
          <cell r="H101" t="str">
            <v>41</v>
          </cell>
          <cell r="I101" t="str">
            <v>3</v>
          </cell>
          <cell r="J101">
            <v>28630.972330798522</v>
          </cell>
          <cell r="K101">
            <v>0.14109231934612135</v>
          </cell>
        </row>
        <row r="102">
          <cell r="H102" t="str">
            <v>41</v>
          </cell>
          <cell r="I102" t="str">
            <v>4</v>
          </cell>
          <cell r="J102">
            <v>500078.93014585896</v>
          </cell>
          <cell r="K102">
            <v>2.464369539923285</v>
          </cell>
        </row>
        <row r="103">
          <cell r="H103" t="str">
            <v>42</v>
          </cell>
          <cell r="I103" t="str">
            <v>1</v>
          </cell>
          <cell r="J103">
            <v>57369.1251081632</v>
          </cell>
          <cell r="K103">
            <v>0.28271281976900986</v>
          </cell>
        </row>
        <row r="104">
          <cell r="H104" t="str">
            <v>42</v>
          </cell>
          <cell r="I104" t="str">
            <v>2</v>
          </cell>
          <cell r="J104">
            <v>61233.81343031472</v>
          </cell>
          <cell r="K104">
            <v>0.3017578536792159</v>
          </cell>
        </row>
        <row r="105">
          <cell r="H105" t="str">
            <v>42</v>
          </cell>
          <cell r="I105" t="str">
            <v>3</v>
          </cell>
          <cell r="J105">
            <v>28824.976961591958</v>
          </cell>
          <cell r="K105">
            <v>0.1420483666296811</v>
          </cell>
        </row>
        <row r="106">
          <cell r="H106" t="str">
            <v>42</v>
          </cell>
          <cell r="I106" t="str">
            <v>4</v>
          </cell>
          <cell r="J106">
            <v>415550.22022735875</v>
          </cell>
          <cell r="K106">
            <v>2.047815341346262</v>
          </cell>
        </row>
        <row r="107">
          <cell r="H107" t="str">
            <v>43</v>
          </cell>
          <cell r="I107" t="str">
            <v>1</v>
          </cell>
          <cell r="J107">
            <v>52098.86160222644</v>
          </cell>
          <cell r="K107">
            <v>0.256741165959057</v>
          </cell>
        </row>
        <row r="108">
          <cell r="H108" t="str">
            <v>43</v>
          </cell>
          <cell r="I108" t="str">
            <v>2</v>
          </cell>
          <cell r="J108">
            <v>77700.84710110398</v>
          </cell>
          <cell r="K108">
            <v>0.38290675587221146</v>
          </cell>
        </row>
        <row r="109">
          <cell r="H109" t="str">
            <v>43</v>
          </cell>
          <cell r="I109" t="str">
            <v>3</v>
          </cell>
          <cell r="J109">
            <v>17303.862604488833</v>
          </cell>
          <cell r="K109">
            <v>0.08527276266784942</v>
          </cell>
        </row>
        <row r="110">
          <cell r="H110" t="str">
            <v>43</v>
          </cell>
          <cell r="I110" t="str">
            <v>4</v>
          </cell>
          <cell r="J110">
            <v>418064.00790223543</v>
          </cell>
          <cell r="K110">
            <v>2.060203189348564</v>
          </cell>
        </row>
        <row r="111">
          <cell r="H111" t="str">
            <v>44</v>
          </cell>
          <cell r="I111" t="str">
            <v>1</v>
          </cell>
          <cell r="J111">
            <v>49179.970909133015</v>
          </cell>
          <cell r="K111">
            <v>0.24235698602104816</v>
          </cell>
        </row>
        <row r="112">
          <cell r="H112" t="str">
            <v>44</v>
          </cell>
          <cell r="I112" t="str">
            <v>2</v>
          </cell>
          <cell r="J112">
            <v>84456.39307954106</v>
          </cell>
          <cell r="K112">
            <v>0.4161978240041077</v>
          </cell>
        </row>
        <row r="113">
          <cell r="H113" t="str">
            <v>44</v>
          </cell>
          <cell r="I113" t="str">
            <v>3</v>
          </cell>
          <cell r="J113">
            <v>24243.720261576967</v>
          </cell>
          <cell r="K113">
            <v>0.11947211159171446</v>
          </cell>
        </row>
        <row r="114">
          <cell r="H114" t="str">
            <v>44</v>
          </cell>
          <cell r="I114" t="str">
            <v>4</v>
          </cell>
          <cell r="J114">
            <v>447199.30426700733</v>
          </cell>
          <cell r="K114">
            <v>2.2037807979413504</v>
          </cell>
        </row>
        <row r="115">
          <cell r="H115" t="str">
            <v>45</v>
          </cell>
          <cell r="I115" t="str">
            <v>1</v>
          </cell>
          <cell r="J115">
            <v>59760.07605602099</v>
          </cell>
          <cell r="K115">
            <v>0.2944953331527128</v>
          </cell>
        </row>
        <row r="116">
          <cell r="H116" t="str">
            <v>45</v>
          </cell>
          <cell r="I116" t="str">
            <v>2</v>
          </cell>
          <cell r="J116">
            <v>71229.72762634193</v>
          </cell>
          <cell r="K116">
            <v>0.3510173305005874</v>
          </cell>
        </row>
        <row r="117">
          <cell r="H117" t="str">
            <v>45</v>
          </cell>
          <cell r="I117" t="str">
            <v>3</v>
          </cell>
          <cell r="J117">
            <v>22479.487207756643</v>
          </cell>
          <cell r="K117">
            <v>0.11077803964212736</v>
          </cell>
        </row>
        <row r="118">
          <cell r="H118" t="str">
            <v>45</v>
          </cell>
          <cell r="I118" t="str">
            <v>4</v>
          </cell>
          <cell r="J118">
            <v>435367.211787731</v>
          </cell>
          <cell r="K118">
            <v>2.1454727058748055</v>
          </cell>
        </row>
        <row r="119">
          <cell r="H119" t="str">
            <v>46</v>
          </cell>
          <cell r="I119" t="str">
            <v>1</v>
          </cell>
          <cell r="J119">
            <v>65191.35398850433</v>
          </cell>
          <cell r="K119">
            <v>0.32126045980135115</v>
          </cell>
        </row>
        <row r="120">
          <cell r="H120" t="str">
            <v>46</v>
          </cell>
          <cell r="I120" t="str">
            <v>2</v>
          </cell>
          <cell r="J120">
            <v>63127.341273358186</v>
          </cell>
          <cell r="K120">
            <v>0.3110890853270518</v>
          </cell>
        </row>
        <row r="121">
          <cell r="H121" t="str">
            <v>46</v>
          </cell>
          <cell r="I121" t="str">
            <v>3</v>
          </cell>
          <cell r="J121">
            <v>35956.612601412075</v>
          </cell>
          <cell r="K121">
            <v>0.17719279000196328</v>
          </cell>
        </row>
        <row r="122">
          <cell r="H122" t="str">
            <v>46</v>
          </cell>
          <cell r="I122" t="str">
            <v>4</v>
          </cell>
          <cell r="J122">
            <v>400021.500088896</v>
          </cell>
          <cell r="K122">
            <v>1.9712904117875243</v>
          </cell>
        </row>
        <row r="123">
          <cell r="H123" t="str">
            <v>47</v>
          </cell>
          <cell r="I123" t="str">
            <v>1</v>
          </cell>
          <cell r="J123">
            <v>59358.87869890058</v>
          </cell>
          <cell r="K123">
            <v>0.2925182481631555</v>
          </cell>
        </row>
        <row r="124">
          <cell r="H124" t="str">
            <v>47</v>
          </cell>
          <cell r="I124" t="str">
            <v>2</v>
          </cell>
          <cell r="J124">
            <v>83844.20836863124</v>
          </cell>
          <cell r="K124">
            <v>0.41318100153183746</v>
          </cell>
        </row>
        <row r="125">
          <cell r="H125" t="str">
            <v>47</v>
          </cell>
          <cell r="I125" t="str">
            <v>3</v>
          </cell>
          <cell r="J125">
            <v>28686.36462451447</v>
          </cell>
          <cell r="K125">
            <v>0.14136529041758852</v>
          </cell>
        </row>
        <row r="126">
          <cell r="H126" t="str">
            <v>47</v>
          </cell>
          <cell r="I126" t="str">
            <v>4</v>
          </cell>
          <cell r="J126">
            <v>433189.6699039689</v>
          </cell>
          <cell r="K126">
            <v>2.134741864068123</v>
          </cell>
        </row>
        <row r="127">
          <cell r="H127" t="str">
            <v>48</v>
          </cell>
          <cell r="I127" t="str">
            <v>1</v>
          </cell>
          <cell r="J127">
            <v>53468.28323185221</v>
          </cell>
          <cell r="K127">
            <v>0.26348962254845487</v>
          </cell>
        </row>
        <row r="128">
          <cell r="H128" t="str">
            <v>48</v>
          </cell>
          <cell r="I128" t="str">
            <v>2</v>
          </cell>
          <cell r="J128">
            <v>62816.68553844466</v>
          </cell>
          <cell r="K128">
            <v>0.3095581859342298</v>
          </cell>
        </row>
        <row r="129">
          <cell r="H129" t="str">
            <v>48</v>
          </cell>
          <cell r="I129" t="str">
            <v>3</v>
          </cell>
          <cell r="J129">
            <v>27130.438211728335</v>
          </cell>
          <cell r="K129">
            <v>0.13369774550240107</v>
          </cell>
        </row>
        <row r="130">
          <cell r="H130" t="str">
            <v>48</v>
          </cell>
          <cell r="I130" t="str">
            <v>4</v>
          </cell>
          <cell r="J130">
            <v>394081.05413385597</v>
          </cell>
          <cell r="K130">
            <v>1.942016124904669</v>
          </cell>
        </row>
        <row r="131">
          <cell r="H131" t="str">
            <v>49</v>
          </cell>
          <cell r="I131" t="str">
            <v>1</v>
          </cell>
          <cell r="J131">
            <v>63206.51473296156</v>
          </cell>
          <cell r="K131">
            <v>0.31147924906012486</v>
          </cell>
        </row>
        <row r="132">
          <cell r="H132" t="str">
            <v>49</v>
          </cell>
          <cell r="I132" t="str">
            <v>2</v>
          </cell>
          <cell r="J132">
            <v>76824.5726323581</v>
          </cell>
          <cell r="K132">
            <v>0.37858850933309024</v>
          </cell>
        </row>
        <row r="133">
          <cell r="H133" t="str">
            <v>49</v>
          </cell>
          <cell r="I133" t="str">
            <v>3</v>
          </cell>
          <cell r="J133">
            <v>28133.283974642098</v>
          </cell>
          <cell r="K133">
            <v>0.1386397304619453</v>
          </cell>
        </row>
        <row r="134">
          <cell r="H134" t="str">
            <v>49</v>
          </cell>
          <cell r="I134" t="str">
            <v>4</v>
          </cell>
          <cell r="J134">
            <v>403199.808682354</v>
          </cell>
          <cell r="K134">
            <v>1.9869529930602639</v>
          </cell>
        </row>
        <row r="135">
          <cell r="H135" t="str">
            <v>50</v>
          </cell>
          <cell r="I135" t="str">
            <v>1</v>
          </cell>
          <cell r="J135">
            <v>52537.53137916754</v>
          </cell>
          <cell r="K135">
            <v>0.2589029135777045</v>
          </cell>
        </row>
        <row r="136">
          <cell r="H136" t="str">
            <v>50</v>
          </cell>
          <cell r="I136" t="str">
            <v>2</v>
          </cell>
          <cell r="J136">
            <v>68627.35458329838</v>
          </cell>
          <cell r="K136">
            <v>0.3381929372454598</v>
          </cell>
        </row>
        <row r="137">
          <cell r="H137" t="str">
            <v>50</v>
          </cell>
          <cell r="I137" t="str">
            <v>3</v>
          </cell>
          <cell r="J137">
            <v>32576.5377039538</v>
          </cell>
          <cell r="K137">
            <v>0.16053591222163782</v>
          </cell>
        </row>
        <row r="138">
          <cell r="H138" t="str">
            <v>50</v>
          </cell>
          <cell r="I138" t="str">
            <v>4</v>
          </cell>
          <cell r="J138">
            <v>405912.25196506735</v>
          </cell>
          <cell r="K138">
            <v>2.0003198081803064</v>
          </cell>
        </row>
        <row r="139">
          <cell r="H139" t="str">
            <v>51</v>
          </cell>
          <cell r="I139" t="str">
            <v>1</v>
          </cell>
          <cell r="J139">
            <v>48074.066104573976</v>
          </cell>
          <cell r="K139">
            <v>0.23690713010807218</v>
          </cell>
        </row>
        <row r="140">
          <cell r="H140" t="str">
            <v>51</v>
          </cell>
          <cell r="I140" t="str">
            <v>2</v>
          </cell>
          <cell r="J140">
            <v>60043.1331922558</v>
          </cell>
          <cell r="K140">
            <v>0.295890227723439</v>
          </cell>
        </row>
        <row r="141">
          <cell r="H141" t="str">
            <v>51</v>
          </cell>
          <cell r="I141" t="str">
            <v>3</v>
          </cell>
          <cell r="J141">
            <v>23163.078953454475</v>
          </cell>
          <cell r="K141">
            <v>0.11414675320770262</v>
          </cell>
        </row>
        <row r="142">
          <cell r="H142" t="str">
            <v>51</v>
          </cell>
          <cell r="I142" t="str">
            <v>4</v>
          </cell>
          <cell r="J142">
            <v>387575.36721627286</v>
          </cell>
          <cell r="K142">
            <v>1.9099563525177519</v>
          </cell>
        </row>
        <row r="143">
          <cell r="H143" t="str">
            <v>52</v>
          </cell>
          <cell r="I143" t="str">
            <v>1</v>
          </cell>
          <cell r="J143">
            <v>62616.04466407643</v>
          </cell>
          <cell r="K143">
            <v>0.3085694355001484</v>
          </cell>
        </row>
        <row r="144">
          <cell r="H144" t="str">
            <v>52</v>
          </cell>
          <cell r="I144" t="str">
            <v>2</v>
          </cell>
          <cell r="J144">
            <v>70887.20082276649</v>
          </cell>
          <cell r="K144">
            <v>0.3493293717195758</v>
          </cell>
        </row>
        <row r="145">
          <cell r="H145" t="str">
            <v>52</v>
          </cell>
          <cell r="I145" t="str">
            <v>3</v>
          </cell>
          <cell r="J145">
            <v>31069.148399407462</v>
          </cell>
          <cell r="K145">
            <v>0.15310755629021186</v>
          </cell>
        </row>
        <row r="146">
          <cell r="H146" t="str">
            <v>52</v>
          </cell>
          <cell r="I146" t="str">
            <v>4</v>
          </cell>
          <cell r="J146">
            <v>363362.76349643467</v>
          </cell>
          <cell r="K146">
            <v>1.7906375820348628</v>
          </cell>
        </row>
        <row r="147">
          <cell r="H147" t="str">
            <v>53</v>
          </cell>
          <cell r="I147" t="str">
            <v>1</v>
          </cell>
          <cell r="J147">
            <v>44091.72188464459</v>
          </cell>
          <cell r="K147">
            <v>0.21728229250449413</v>
          </cell>
        </row>
        <row r="148">
          <cell r="H148" t="str">
            <v>53</v>
          </cell>
          <cell r="I148" t="str">
            <v>2</v>
          </cell>
          <cell r="J148">
            <v>49721.226825854945</v>
          </cell>
          <cell r="K148">
            <v>0.2450242741511114</v>
          </cell>
        </row>
        <row r="149">
          <cell r="H149" t="str">
            <v>53</v>
          </cell>
          <cell r="I149" t="str">
            <v>3</v>
          </cell>
          <cell r="J149">
            <v>23440.85526097949</v>
          </cell>
          <cell r="K149">
            <v>0.11551562405970463</v>
          </cell>
        </row>
        <row r="150">
          <cell r="H150" t="str">
            <v>53</v>
          </cell>
          <cell r="I150" t="str">
            <v>4</v>
          </cell>
          <cell r="J150">
            <v>365002.9913906828</v>
          </cell>
          <cell r="K150">
            <v>1.7987205613756214</v>
          </cell>
        </row>
        <row r="151">
          <cell r="H151" t="str">
            <v>54</v>
          </cell>
          <cell r="I151" t="str">
            <v>1</v>
          </cell>
          <cell r="J151">
            <v>45049.06203801384</v>
          </cell>
          <cell r="K151">
            <v>0.2220000275880749</v>
          </cell>
        </row>
        <row r="152">
          <cell r="H152" t="str">
            <v>54</v>
          </cell>
          <cell r="I152" t="str">
            <v>2</v>
          </cell>
          <cell r="J152">
            <v>49532.0942053895</v>
          </cell>
          <cell r="K152">
            <v>0.24409223594517263</v>
          </cell>
        </row>
        <row r="153">
          <cell r="H153" t="str">
            <v>54</v>
          </cell>
          <cell r="I153" t="str">
            <v>3</v>
          </cell>
          <cell r="J153">
            <v>18793.21009157622</v>
          </cell>
          <cell r="K153">
            <v>0.09261220922375393</v>
          </cell>
        </row>
        <row r="154">
          <cell r="H154" t="str">
            <v>54</v>
          </cell>
          <cell r="I154" t="str">
            <v>4</v>
          </cell>
          <cell r="J154">
            <v>393910.5713985142</v>
          </cell>
          <cell r="K154">
            <v>1.9411759926080803</v>
          </cell>
        </row>
        <row r="155">
          <cell r="H155" t="str">
            <v>55</v>
          </cell>
          <cell r="I155" t="str">
            <v>1</v>
          </cell>
          <cell r="J155">
            <v>38570.89739596898</v>
          </cell>
          <cell r="K155">
            <v>0.1900758839057827</v>
          </cell>
        </row>
        <row r="156">
          <cell r="H156" t="str">
            <v>55</v>
          </cell>
          <cell r="I156" t="str">
            <v>2</v>
          </cell>
          <cell r="J156">
            <v>56345.36601573265</v>
          </cell>
          <cell r="K156">
            <v>0.2776677747340801</v>
          </cell>
        </row>
        <row r="157">
          <cell r="H157" t="str">
            <v>55</v>
          </cell>
          <cell r="I157" t="str">
            <v>3</v>
          </cell>
          <cell r="J157">
            <v>20236.29498741523</v>
          </cell>
          <cell r="K157">
            <v>0.09972367552726676</v>
          </cell>
        </row>
        <row r="158">
          <cell r="H158" t="str">
            <v>55</v>
          </cell>
          <cell r="I158" t="str">
            <v>4</v>
          </cell>
          <cell r="J158">
            <v>300943.3042890827</v>
          </cell>
          <cell r="K158">
            <v>1.4830369120281983</v>
          </cell>
        </row>
        <row r="159">
          <cell r="H159" t="str">
            <v>56</v>
          </cell>
          <cell r="I159" t="str">
            <v>1</v>
          </cell>
          <cell r="J159">
            <v>50581.0664355623</v>
          </cell>
          <cell r="K159">
            <v>0.24926153034337747</v>
          </cell>
        </row>
        <row r="160">
          <cell r="H160" t="str">
            <v>56</v>
          </cell>
          <cell r="I160" t="str">
            <v>2</v>
          </cell>
          <cell r="J160">
            <v>51629.26806995085</v>
          </cell>
          <cell r="K160">
            <v>0.25442702727549477</v>
          </cell>
        </row>
        <row r="161">
          <cell r="H161" t="str">
            <v>56</v>
          </cell>
          <cell r="I161" t="str">
            <v>3</v>
          </cell>
          <cell r="J161">
            <v>11144.626484204831</v>
          </cell>
          <cell r="K161">
            <v>0.05492028635056889</v>
          </cell>
        </row>
        <row r="162">
          <cell r="H162" t="str">
            <v>56</v>
          </cell>
          <cell r="I162" t="str">
            <v>4</v>
          </cell>
          <cell r="J162">
            <v>283481.72939077666</v>
          </cell>
          <cell r="K162">
            <v>1.3969869493034675</v>
          </cell>
        </row>
        <row r="163">
          <cell r="H163" t="str">
            <v>57</v>
          </cell>
          <cell r="I163" t="str">
            <v>1</v>
          </cell>
          <cell r="J163">
            <v>50343.73527021218</v>
          </cell>
          <cell r="K163">
            <v>0.24809197158073823</v>
          </cell>
        </row>
        <row r="164">
          <cell r="H164" t="str">
            <v>57</v>
          </cell>
          <cell r="I164" t="str">
            <v>2</v>
          </cell>
          <cell r="J164">
            <v>46861.157985770275</v>
          </cell>
          <cell r="K164">
            <v>0.23092996601952784</v>
          </cell>
        </row>
        <row r="165">
          <cell r="H165" t="str">
            <v>57</v>
          </cell>
          <cell r="I165" t="str">
            <v>3</v>
          </cell>
          <cell r="J165">
            <v>12545.427085463507</v>
          </cell>
          <cell r="K165">
            <v>0.061823377293115156</v>
          </cell>
        </row>
        <row r="166">
          <cell r="H166" t="str">
            <v>57</v>
          </cell>
          <cell r="I166" t="str">
            <v>4</v>
          </cell>
          <cell r="J166">
            <v>235116.34597130914</v>
          </cell>
          <cell r="K166">
            <v>1.1586442187851431</v>
          </cell>
        </row>
        <row r="167">
          <cell r="H167" t="str">
            <v>58</v>
          </cell>
          <cell r="I167" t="str">
            <v>1</v>
          </cell>
          <cell r="J167">
            <v>34623.33232596637</v>
          </cell>
          <cell r="K167">
            <v>0.17062243660188986</v>
          </cell>
        </row>
        <row r="168">
          <cell r="H168" t="str">
            <v>58</v>
          </cell>
          <cell r="I168" t="str">
            <v>2</v>
          </cell>
          <cell r="J168">
            <v>48152.427888178136</v>
          </cell>
          <cell r="K168">
            <v>0.23729329393335435</v>
          </cell>
        </row>
        <row r="169">
          <cell r="H169" t="str">
            <v>58</v>
          </cell>
          <cell r="I169" t="str">
            <v>3</v>
          </cell>
          <cell r="J169">
            <v>9604.30266693727</v>
          </cell>
          <cell r="K169">
            <v>0.04732963041994336</v>
          </cell>
        </row>
        <row r="170">
          <cell r="H170" t="str">
            <v>58</v>
          </cell>
          <cell r="I170" t="str">
            <v>4</v>
          </cell>
          <cell r="J170">
            <v>195530.24265875935</v>
          </cell>
          <cell r="K170">
            <v>0.9635654395627313</v>
          </cell>
        </row>
        <row r="171">
          <cell r="H171" t="str">
            <v>59</v>
          </cell>
          <cell r="I171" t="str">
            <v>1</v>
          </cell>
          <cell r="J171">
            <v>35362.13133567781</v>
          </cell>
          <cell r="K171">
            <v>0.1742632094197475</v>
          </cell>
        </row>
        <row r="172">
          <cell r="H172" t="str">
            <v>59</v>
          </cell>
          <cell r="I172" t="str">
            <v>2</v>
          </cell>
          <cell r="J172">
            <v>34766.94846403551</v>
          </cell>
          <cell r="K172">
            <v>0.17133017135087394</v>
          </cell>
        </row>
        <row r="173">
          <cell r="H173" t="str">
            <v>59</v>
          </cell>
          <cell r="I173" t="str">
            <v>3</v>
          </cell>
          <cell r="J173">
            <v>12550.70982528934</v>
          </cell>
          <cell r="K173">
            <v>0.06184941042974485</v>
          </cell>
        </row>
        <row r="174">
          <cell r="H174" t="str">
            <v>59</v>
          </cell>
          <cell r="I174" t="str">
            <v>4</v>
          </cell>
          <cell r="J174">
            <v>174006.2521789887</v>
          </cell>
          <cell r="K174">
            <v>0.8574960506755123</v>
          </cell>
        </row>
        <row r="175">
          <cell r="H175" t="str">
            <v>60</v>
          </cell>
          <cell r="I175" t="str">
            <v>1</v>
          </cell>
          <cell r="J175">
            <v>14092.75756739789</v>
          </cell>
          <cell r="K175">
            <v>0.0694485617950131</v>
          </cell>
        </row>
        <row r="176">
          <cell r="H176" t="str">
            <v>60</v>
          </cell>
          <cell r="I176" t="str">
            <v>2</v>
          </cell>
          <cell r="J176">
            <v>22306.58831929983</v>
          </cell>
          <cell r="K176">
            <v>0.10992600063685416</v>
          </cell>
        </row>
        <row r="177">
          <cell r="H177" t="str">
            <v>60</v>
          </cell>
          <cell r="I177" t="str">
            <v>3</v>
          </cell>
          <cell r="J177">
            <v>4220.965686992513</v>
          </cell>
          <cell r="K177">
            <v>0.020800754922931333</v>
          </cell>
        </row>
        <row r="178">
          <cell r="H178" t="str">
            <v>60</v>
          </cell>
          <cell r="I178" t="str">
            <v>4</v>
          </cell>
          <cell r="J178">
            <v>102623.04513082793</v>
          </cell>
          <cell r="K178">
            <v>0.5057223795468063</v>
          </cell>
        </row>
        <row r="179">
          <cell r="H179" t="str">
            <v>61</v>
          </cell>
          <cell r="I179" t="str">
            <v>1</v>
          </cell>
          <cell r="J179">
            <v>8764.891210869004</v>
          </cell>
          <cell r="K179">
            <v>0.04319304337518638</v>
          </cell>
        </row>
        <row r="180">
          <cell r="H180" t="str">
            <v>61</v>
          </cell>
          <cell r="I180" t="str">
            <v>2</v>
          </cell>
          <cell r="J180">
            <v>8246.14256786537</v>
          </cell>
          <cell r="K180">
            <v>0.04063667021560971</v>
          </cell>
        </row>
        <row r="181">
          <cell r="H181" t="str">
            <v>61</v>
          </cell>
          <cell r="I181" t="str">
            <v>3</v>
          </cell>
          <cell r="J181">
            <v>2253.5411057344822</v>
          </cell>
          <cell r="K181">
            <v>0.011105363020028217</v>
          </cell>
        </row>
        <row r="182">
          <cell r="H182" t="str">
            <v>61</v>
          </cell>
          <cell r="I182" t="str">
            <v>4</v>
          </cell>
          <cell r="J182">
            <v>39463.03199739318</v>
          </cell>
          <cell r="K182">
            <v>0.19447228856258383</v>
          </cell>
        </row>
        <row r="183">
          <cell r="H183" t="str">
            <v>62</v>
          </cell>
          <cell r="I183" t="str">
            <v>1</v>
          </cell>
          <cell r="J183">
            <v>2809.4778123417846</v>
          </cell>
          <cell r="K183">
            <v>0.013844997512304674</v>
          </cell>
        </row>
        <row r="184">
          <cell r="H184" t="str">
            <v>62</v>
          </cell>
          <cell r="I184" t="str">
            <v>2</v>
          </cell>
          <cell r="J184">
            <v>5242.966922893247</v>
          </cell>
          <cell r="K184">
            <v>0.02583713730917408</v>
          </cell>
        </row>
        <row r="185">
          <cell r="H185" t="str">
            <v>62</v>
          </cell>
          <cell r="I185" t="str">
            <v>4</v>
          </cell>
          <cell r="J185">
            <v>31878.194237835352</v>
          </cell>
          <cell r="K185">
            <v>0.1570945027509273</v>
          </cell>
        </row>
        <row r="186">
          <cell r="H186" t="str">
            <v>63</v>
          </cell>
          <cell r="I186" t="str">
            <v>1</v>
          </cell>
          <cell r="J186">
            <v>6600.466114220377</v>
          </cell>
          <cell r="K186">
            <v>0.03252684058581746</v>
          </cell>
        </row>
        <row r="187">
          <cell r="H187" t="str">
            <v>63</v>
          </cell>
          <cell r="I187" t="str">
            <v>2</v>
          </cell>
          <cell r="J187">
            <v>10133.67815582106</v>
          </cell>
          <cell r="K187">
            <v>0.04993837226316939</v>
          </cell>
        </row>
        <row r="188">
          <cell r="H188" t="str">
            <v>63</v>
          </cell>
          <cell r="I188" t="str">
            <v>3</v>
          </cell>
          <cell r="J188">
            <v>1131.9394926188597</v>
          </cell>
          <cell r="K188">
            <v>0.0055781538442991625</v>
          </cell>
        </row>
        <row r="189">
          <cell r="H189" t="str">
            <v>63</v>
          </cell>
          <cell r="I189" t="str">
            <v>4</v>
          </cell>
          <cell r="J189">
            <v>20791.852645294573</v>
          </cell>
          <cell r="K189">
            <v>0.10246144208213771</v>
          </cell>
        </row>
        <row r="190">
          <cell r="H190" t="str">
            <v>64</v>
          </cell>
          <cell r="I190" t="str">
            <v>1</v>
          </cell>
          <cell r="J190">
            <v>2626.209582833401</v>
          </cell>
          <cell r="K190">
            <v>0.012941858797173446</v>
          </cell>
        </row>
        <row r="191">
          <cell r="H191" t="str">
            <v>64</v>
          </cell>
          <cell r="I191" t="str">
            <v>2</v>
          </cell>
          <cell r="J191">
            <v>5559.168634657931</v>
          </cell>
          <cell r="K191">
            <v>0.027395367060459957</v>
          </cell>
        </row>
        <row r="192">
          <cell r="H192" t="str">
            <v>64</v>
          </cell>
          <cell r="I192" t="str">
            <v>3</v>
          </cell>
          <cell r="J192">
            <v>1741.7880092682187</v>
          </cell>
          <cell r="K192">
            <v>0.00858346364201395</v>
          </cell>
        </row>
        <row r="193">
          <cell r="H193" t="str">
            <v>64</v>
          </cell>
          <cell r="I193" t="str">
            <v>4</v>
          </cell>
          <cell r="J193">
            <v>22100.48734466362</v>
          </cell>
          <cell r="K193">
            <v>0.1089103430407746</v>
          </cell>
        </row>
        <row r="194">
          <cell r="H194" t="str">
            <v>65</v>
          </cell>
          <cell r="I194" t="str">
            <v>2</v>
          </cell>
          <cell r="J194">
            <v>1792.563824403032</v>
          </cell>
          <cell r="K194">
            <v>0.00883368488638134</v>
          </cell>
        </row>
        <row r="195">
          <cell r="H195" t="str">
            <v>65</v>
          </cell>
          <cell r="I195" t="str">
            <v>3</v>
          </cell>
          <cell r="J195">
            <v>289.4071688480159</v>
          </cell>
          <cell r="K195">
            <v>0.0014261872847481558</v>
          </cell>
        </row>
        <row r="196">
          <cell r="H196" t="str">
            <v>65</v>
          </cell>
          <cell r="I196" t="str">
            <v>4</v>
          </cell>
          <cell r="J196">
            <v>7512.614008746803</v>
          </cell>
          <cell r="K196">
            <v>0.0370218699735192</v>
          </cell>
        </row>
        <row r="197">
          <cell r="H197" t="str">
            <v>66</v>
          </cell>
          <cell r="I197" t="str">
            <v>1</v>
          </cell>
          <cell r="J197">
            <v>1904.7106895876934</v>
          </cell>
          <cell r="K197">
            <v>0.009386340281157425</v>
          </cell>
        </row>
        <row r="198">
          <cell r="H198" t="str">
            <v>66</v>
          </cell>
          <cell r="I198" t="str">
            <v>2</v>
          </cell>
          <cell r="J198">
            <v>1876.667226054133</v>
          </cell>
          <cell r="K198">
            <v>0.009248143182339647</v>
          </cell>
        </row>
        <row r="199">
          <cell r="H199" t="str">
            <v>66</v>
          </cell>
          <cell r="I199" t="str">
            <v>4</v>
          </cell>
          <cell r="J199">
            <v>7440.822489211889</v>
          </cell>
          <cell r="K199">
            <v>0.03666808415431853</v>
          </cell>
        </row>
        <row r="200">
          <cell r="H200" t="str">
            <v>67</v>
          </cell>
          <cell r="I200" t="str">
            <v>1</v>
          </cell>
          <cell r="J200">
            <v>1127.3619088986973</v>
          </cell>
          <cell r="K200">
            <v>0.0055555956895632155</v>
          </cell>
        </row>
        <row r="201">
          <cell r="H201" t="str">
            <v>67</v>
          </cell>
          <cell r="I201" t="str">
            <v>4</v>
          </cell>
          <cell r="J201">
            <v>4357.9564343409875</v>
          </cell>
          <cell r="K201">
            <v>0.021475840003837343</v>
          </cell>
        </row>
        <row r="202">
          <cell r="H202" t="str">
            <v>68</v>
          </cell>
          <cell r="I202" t="str">
            <v>2</v>
          </cell>
          <cell r="J202">
            <v>222.64378396950485</v>
          </cell>
          <cell r="K202">
            <v>0.0010971799177935259</v>
          </cell>
        </row>
        <row r="203">
          <cell r="H203" t="str">
            <v>68</v>
          </cell>
          <cell r="I203" t="str">
            <v>4</v>
          </cell>
          <cell r="J203">
            <v>3535.695169643187</v>
          </cell>
          <cell r="K203">
            <v>0.017423768435877007</v>
          </cell>
        </row>
        <row r="204">
          <cell r="H204" t="str">
            <v>69</v>
          </cell>
          <cell r="I204" t="str">
            <v>2</v>
          </cell>
          <cell r="J204">
            <v>1332.038688534926</v>
          </cell>
          <cell r="K204">
            <v>0.006564234908012178</v>
          </cell>
        </row>
        <row r="205">
          <cell r="H205" t="str">
            <v>69</v>
          </cell>
          <cell r="I205" t="str">
            <v>4</v>
          </cell>
          <cell r="J205">
            <v>2233.695060050242</v>
          </cell>
          <cell r="K205">
            <v>0.011007562477905991</v>
          </cell>
        </row>
        <row r="206">
          <cell r="H206" t="str">
            <v>70</v>
          </cell>
          <cell r="I206" t="str">
            <v>1</v>
          </cell>
          <cell r="J206">
            <v>307.4822743836563</v>
          </cell>
          <cell r="K206">
            <v>0.0015152607026182885</v>
          </cell>
        </row>
        <row r="207">
          <cell r="H207" t="str">
            <v>70</v>
          </cell>
          <cell r="I207" t="str">
            <v>2</v>
          </cell>
          <cell r="J207">
            <v>1013.2555651273739</v>
          </cell>
          <cell r="K207">
            <v>0.004993284060436897</v>
          </cell>
        </row>
        <row r="208">
          <cell r="H208" t="str">
            <v>70</v>
          </cell>
          <cell r="I208" t="str">
            <v>4</v>
          </cell>
          <cell r="J208">
            <v>6226.801117658032</v>
          </cell>
          <cell r="K208">
            <v>0.030685433999470792</v>
          </cell>
        </row>
        <row r="209">
          <cell r="H209" t="str">
            <v>71</v>
          </cell>
          <cell r="I209" t="str">
            <v>2</v>
          </cell>
          <cell r="J209">
            <v>433.1057113520148</v>
          </cell>
          <cell r="K209">
            <v>0.002134328119585844</v>
          </cell>
        </row>
        <row r="210">
          <cell r="H210" t="str">
            <v>71</v>
          </cell>
          <cell r="I210" t="str">
            <v>4</v>
          </cell>
          <cell r="J210">
            <v>2438.742901854386</v>
          </cell>
          <cell r="K210">
            <v>0.012018030276302848</v>
          </cell>
        </row>
        <row r="211">
          <cell r="H211" t="str">
            <v>72</v>
          </cell>
          <cell r="I211" t="str">
            <v>4</v>
          </cell>
          <cell r="J211">
            <v>374.04736152835585</v>
          </cell>
          <cell r="K211">
            <v>0.001843290866044471</v>
          </cell>
        </row>
        <row r="212">
          <cell r="H212" t="str">
            <v>73</v>
          </cell>
          <cell r="I212" t="str">
            <v>1</v>
          </cell>
          <cell r="J212">
            <v>1882.7820900236447</v>
          </cell>
          <cell r="K212">
            <v>0.00927827699442176</v>
          </cell>
        </row>
        <row r="213">
          <cell r="H213" t="str">
            <v>73</v>
          </cell>
          <cell r="I213" t="str">
            <v>2</v>
          </cell>
          <cell r="J213">
            <v>329.2525075681886</v>
          </cell>
          <cell r="K213">
            <v>0.0016225435659881575</v>
          </cell>
        </row>
        <row r="214">
          <cell r="H214" t="str">
            <v>73</v>
          </cell>
          <cell r="I214" t="str">
            <v>4</v>
          </cell>
          <cell r="J214">
            <v>1628.0350735982277</v>
          </cell>
          <cell r="K214">
            <v>0.008022893594281256</v>
          </cell>
        </row>
        <row r="215">
          <cell r="H215" t="str">
            <v>74</v>
          </cell>
          <cell r="I215" t="str">
            <v>4</v>
          </cell>
          <cell r="J215">
            <v>737.2510110356455</v>
          </cell>
          <cell r="K215">
            <v>0.0036331443405223326</v>
          </cell>
        </row>
        <row r="216">
          <cell r="H216" t="str">
            <v>76</v>
          </cell>
          <cell r="I216" t="str">
            <v>2</v>
          </cell>
          <cell r="J216">
            <v>598.439213747838</v>
          </cell>
          <cell r="K216">
            <v>0.0029490851962622406</v>
          </cell>
        </row>
        <row r="217">
          <cell r="H217" t="str">
            <v>81</v>
          </cell>
          <cell r="I217" t="str">
            <v>4</v>
          </cell>
          <cell r="J217">
            <v>351.8145296729055</v>
          </cell>
          <cell r="K217">
            <v>0.0017337283343960624</v>
          </cell>
        </row>
        <row r="218">
          <cell r="H218" t="str">
            <v>82</v>
          </cell>
          <cell r="I218" t="str">
            <v>2</v>
          </cell>
          <cell r="J218">
            <v>564.943590990982</v>
          </cell>
          <cell r="K218">
            <v>0.0027840200686059303</v>
          </cell>
        </row>
        <row r="219">
          <cell r="H219" t="str">
            <v>83</v>
          </cell>
          <cell r="I219" t="str">
            <v>4</v>
          </cell>
          <cell r="J219">
            <v>341.5496717696223</v>
          </cell>
          <cell r="K219">
            <v>0.0016831435134336723</v>
          </cell>
        </row>
        <row r="220">
          <cell r="H220" t="str">
            <v>88</v>
          </cell>
          <cell r="I220" t="str">
            <v>1</v>
          </cell>
          <cell r="J220">
            <v>862.112195927257</v>
          </cell>
          <cell r="K220">
            <v>0.004248455408868819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67"/>
  <sheetViews>
    <sheetView showGridLines="0" tabSelected="1" workbookViewId="0" topLeftCell="A1">
      <selection activeCell="A1" sqref="A1:H1"/>
    </sheetView>
  </sheetViews>
  <sheetFormatPr defaultColWidth="11.421875" defaultRowHeight="12.75"/>
  <cols>
    <col min="1" max="1" width="38.28125" style="1" customWidth="1"/>
    <col min="2" max="3" width="15.00390625" style="1" customWidth="1"/>
    <col min="4" max="4" width="10.7109375" style="1" customWidth="1"/>
    <col min="5" max="5" width="13.421875" style="1" customWidth="1"/>
    <col min="6" max="6" width="10.7109375" style="1" customWidth="1"/>
    <col min="7" max="7" width="11.28125" style="1" customWidth="1"/>
    <col min="8" max="8" width="11.421875" style="1" customWidth="1"/>
    <col min="9" max="9" width="14.57421875" style="1" customWidth="1"/>
    <col min="10" max="16384" width="11.421875" style="1" customWidth="1"/>
  </cols>
  <sheetData>
    <row r="1" spans="1:11" ht="30" customHeight="1" thickBot="1">
      <c r="A1" s="547" t="s">
        <v>308</v>
      </c>
      <c r="B1" s="547"/>
      <c r="C1" s="547"/>
      <c r="D1" s="547"/>
      <c r="E1" s="547"/>
      <c r="F1" s="547"/>
      <c r="G1" s="547"/>
      <c r="H1" s="547"/>
      <c r="K1" s="2"/>
    </row>
    <row r="2" spans="1:9" ht="49.5" customHeight="1" thickBot="1">
      <c r="A2" s="544" t="s">
        <v>386</v>
      </c>
      <c r="B2" s="536" t="s">
        <v>27</v>
      </c>
      <c r="C2" s="536"/>
      <c r="D2" s="537"/>
      <c r="E2" s="537"/>
      <c r="F2" s="537"/>
      <c r="G2" s="131" t="s">
        <v>28</v>
      </c>
      <c r="H2" s="131" t="s">
        <v>29</v>
      </c>
      <c r="I2" s="131" t="s">
        <v>30</v>
      </c>
    </row>
    <row r="3" spans="1:11" ht="45.75" thickBot="1">
      <c r="A3" s="544"/>
      <c r="B3" s="133" t="s">
        <v>281</v>
      </c>
      <c r="C3" s="133" t="s">
        <v>168</v>
      </c>
      <c r="D3" s="133" t="s">
        <v>282</v>
      </c>
      <c r="E3" s="133" t="s">
        <v>31</v>
      </c>
      <c r="F3" s="133" t="s">
        <v>32</v>
      </c>
      <c r="G3" s="133" t="s">
        <v>33</v>
      </c>
      <c r="H3" s="133" t="s">
        <v>33</v>
      </c>
      <c r="I3" s="133" t="s">
        <v>33</v>
      </c>
      <c r="K3" s="3"/>
    </row>
    <row r="4" spans="1:9" ht="12.75">
      <c r="A4" s="129"/>
      <c r="B4" s="140"/>
      <c r="C4" s="140"/>
      <c r="D4" s="140"/>
      <c r="E4" s="140"/>
      <c r="F4" s="140"/>
      <c r="G4" s="140"/>
      <c r="H4" s="140"/>
      <c r="I4" s="140"/>
    </row>
    <row r="5" spans="1:10" ht="22.5">
      <c r="A5" s="135" t="s">
        <v>277</v>
      </c>
      <c r="B5" s="141">
        <v>56157</v>
      </c>
      <c r="C5" s="141">
        <v>70095</v>
      </c>
      <c r="D5" s="141">
        <v>13077</v>
      </c>
      <c r="E5" s="141">
        <f>D5+C5</f>
        <v>83172</v>
      </c>
      <c r="F5" s="141">
        <v>1511</v>
      </c>
      <c r="G5" s="141">
        <v>28799</v>
      </c>
      <c r="H5" s="141">
        <v>25128</v>
      </c>
      <c r="I5" s="141">
        <v>53927</v>
      </c>
      <c r="J5" s="2"/>
    </row>
    <row r="6" spans="1:9" ht="12.75">
      <c r="A6" s="134" t="s">
        <v>35</v>
      </c>
      <c r="B6" s="142">
        <v>0.41446302330964974</v>
      </c>
      <c r="C6" s="142">
        <v>0.45535344889079105</v>
      </c>
      <c r="D6" s="142">
        <v>0.9170298998241186</v>
      </c>
      <c r="E6" s="142">
        <f>((C$5*C6)+(D$5*D6))/(C$5+D$5)</f>
        <v>0.5279420958976578</v>
      </c>
      <c r="F6" s="142">
        <v>0.79</v>
      </c>
      <c r="G6" s="142">
        <v>0.418</v>
      </c>
      <c r="H6" s="142">
        <v>0.178</v>
      </c>
      <c r="I6" s="142">
        <v>0.306</v>
      </c>
    </row>
    <row r="7" spans="1:9" ht="12.75">
      <c r="A7" s="134" t="s">
        <v>37</v>
      </c>
      <c r="B7" s="142">
        <v>0.5855369766903503</v>
      </c>
      <c r="C7" s="142">
        <v>0.5446465511092089</v>
      </c>
      <c r="D7" s="142">
        <v>0.08297010017588131</v>
      </c>
      <c r="E7" s="142">
        <f>((C$5*C7)+(D$5*D7))/(C$5+D$5)</f>
        <v>0.4720579041023421</v>
      </c>
      <c r="F7" s="142">
        <v>0.21</v>
      </c>
      <c r="G7" s="142">
        <v>0.582</v>
      </c>
      <c r="H7" s="142">
        <v>0.822</v>
      </c>
      <c r="I7" s="142">
        <v>0.694</v>
      </c>
    </row>
    <row r="8" spans="1:9" ht="12.75">
      <c r="A8" s="136"/>
      <c r="B8" s="143"/>
      <c r="C8" s="143"/>
      <c r="D8" s="143"/>
      <c r="E8" s="143"/>
      <c r="F8" s="143"/>
      <c r="G8" s="143"/>
      <c r="H8" s="143"/>
      <c r="I8" s="143"/>
    </row>
    <row r="9" spans="1:9" ht="12.75">
      <c r="A9" s="136" t="s">
        <v>38</v>
      </c>
      <c r="B9" s="144"/>
      <c r="C9" s="144"/>
      <c r="D9" s="145"/>
      <c r="E9" s="145"/>
      <c r="F9" s="145"/>
      <c r="G9" s="145"/>
      <c r="H9" s="145"/>
      <c r="I9" s="145"/>
    </row>
    <row r="10" spans="1:9" ht="12.75">
      <c r="A10" s="137" t="s">
        <v>39</v>
      </c>
      <c r="B10" s="144">
        <v>2848</v>
      </c>
      <c r="C10" s="144">
        <v>3897</v>
      </c>
      <c r="D10" s="144">
        <v>1202</v>
      </c>
      <c r="E10" s="141">
        <f>D10+C10</f>
        <v>5099</v>
      </c>
      <c r="F10" s="141">
        <v>119</v>
      </c>
      <c r="G10" s="141">
        <v>3072</v>
      </c>
      <c r="H10" s="141">
        <v>1837</v>
      </c>
      <c r="I10" s="141">
        <v>4909</v>
      </c>
    </row>
    <row r="11" spans="1:9" ht="12.75">
      <c r="A11" s="134" t="s">
        <v>35</v>
      </c>
      <c r="B11" s="146">
        <v>0.37956460674157305</v>
      </c>
      <c r="C11" s="146">
        <v>0.4331537079804978</v>
      </c>
      <c r="D11" s="146">
        <v>0.8527454242928453</v>
      </c>
      <c r="E11" s="142">
        <f>((C$10*C11)+(D$10*D11))/(C$10+D$10)</f>
        <v>0.5320651108060404</v>
      </c>
      <c r="F11" s="142">
        <v>0.849</v>
      </c>
      <c r="G11" s="142">
        <v>0.458</v>
      </c>
      <c r="H11" s="142">
        <v>0.222</v>
      </c>
      <c r="I11" s="142">
        <v>0.37</v>
      </c>
    </row>
    <row r="12" spans="1:11" ht="12.75">
      <c r="A12" s="134" t="s">
        <v>37</v>
      </c>
      <c r="B12" s="146">
        <v>0.620435393258427</v>
      </c>
      <c r="C12" s="146">
        <v>0.5668462920195022</v>
      </c>
      <c r="D12" s="146">
        <v>0.14725457570715475</v>
      </c>
      <c r="E12" s="142">
        <f>((C$10*C12)+(D$10*D12))/(C$10+D$10)</f>
        <v>0.4679348891939596</v>
      </c>
      <c r="F12" s="142">
        <v>0.151</v>
      </c>
      <c r="G12" s="142">
        <v>0.542</v>
      </c>
      <c r="H12" s="142">
        <v>0.778</v>
      </c>
      <c r="I12" s="142">
        <v>0.63</v>
      </c>
      <c r="K12" s="3"/>
    </row>
    <row r="13" spans="1:12" ht="12.75">
      <c r="A13" s="137"/>
      <c r="B13" s="147"/>
      <c r="C13" s="147"/>
      <c r="D13" s="147"/>
      <c r="E13" s="147"/>
      <c r="F13" s="147"/>
      <c r="G13" s="147"/>
      <c r="H13" s="147"/>
      <c r="I13" s="147"/>
      <c r="K13" s="541"/>
      <c r="L13" s="541"/>
    </row>
    <row r="14" spans="1:9" ht="12.75">
      <c r="A14" s="137" t="s">
        <v>40</v>
      </c>
      <c r="B14" s="144">
        <v>652</v>
      </c>
      <c r="C14" s="144">
        <v>772</v>
      </c>
      <c r="D14" s="144"/>
      <c r="E14" s="144">
        <f>C14</f>
        <v>772</v>
      </c>
      <c r="F14" s="144">
        <v>121</v>
      </c>
      <c r="G14" s="144">
        <v>1973</v>
      </c>
      <c r="H14" s="144">
        <v>540</v>
      </c>
      <c r="I14" s="144">
        <v>2513</v>
      </c>
    </row>
    <row r="15" spans="1:9" ht="12.75">
      <c r="A15" s="134" t="s">
        <v>35</v>
      </c>
      <c r="B15" s="146">
        <v>0.6012269938650306</v>
      </c>
      <c r="C15" s="146">
        <v>0.6139896373056994</v>
      </c>
      <c r="D15" s="146"/>
      <c r="E15" s="142">
        <f>C15</f>
        <v>0.6139896373056994</v>
      </c>
      <c r="F15" s="142">
        <v>0.901</v>
      </c>
      <c r="G15" s="142">
        <v>0.754</v>
      </c>
      <c r="H15" s="142">
        <v>0.761</v>
      </c>
      <c r="I15" s="142">
        <v>0.756</v>
      </c>
    </row>
    <row r="16" spans="1:9" ht="12.75">
      <c r="A16" s="134" t="s">
        <v>37</v>
      </c>
      <c r="B16" s="146">
        <v>0.3987730061349693</v>
      </c>
      <c r="C16" s="146">
        <v>0.3860103626943005</v>
      </c>
      <c r="D16" s="146"/>
      <c r="E16" s="142">
        <f>C16</f>
        <v>0.3860103626943005</v>
      </c>
      <c r="F16" s="142">
        <v>0.099</v>
      </c>
      <c r="G16" s="142">
        <v>0.246</v>
      </c>
      <c r="H16" s="142">
        <v>0.239</v>
      </c>
      <c r="I16" s="142">
        <v>0.244</v>
      </c>
    </row>
    <row r="17" spans="1:9" ht="12.75">
      <c r="A17" s="137"/>
      <c r="B17" s="147"/>
      <c r="C17" s="147"/>
      <c r="D17" s="145"/>
      <c r="E17" s="145"/>
      <c r="F17" s="145"/>
      <c r="G17" s="145"/>
      <c r="H17" s="145"/>
      <c r="I17" s="145"/>
    </row>
    <row r="18" spans="1:9" ht="12.75">
      <c r="A18" s="137" t="s">
        <v>287</v>
      </c>
      <c r="B18" s="148">
        <v>6336</v>
      </c>
      <c r="C18" s="144">
        <v>7183</v>
      </c>
      <c r="D18" s="144">
        <v>6</v>
      </c>
      <c r="E18" s="141">
        <f>D18+C18</f>
        <v>7189</v>
      </c>
      <c r="F18" s="141">
        <v>31</v>
      </c>
      <c r="G18" s="141">
        <v>4403</v>
      </c>
      <c r="H18" s="141">
        <v>5534</v>
      </c>
      <c r="I18" s="141">
        <v>9937</v>
      </c>
    </row>
    <row r="19" spans="1:9" ht="12.75">
      <c r="A19" s="134" t="s">
        <v>35</v>
      </c>
      <c r="B19" s="149">
        <v>0.01341540404040404</v>
      </c>
      <c r="C19" s="146">
        <v>0.016566894055408603</v>
      </c>
      <c r="D19" s="146">
        <v>0.16666666666666666</v>
      </c>
      <c r="E19" s="146">
        <v>0.016692168590902768</v>
      </c>
      <c r="F19" s="146">
        <v>0</v>
      </c>
      <c r="G19" s="146">
        <v>0.005</v>
      </c>
      <c r="H19" s="146">
        <v>0.002</v>
      </c>
      <c r="I19" s="146">
        <v>0.004</v>
      </c>
    </row>
    <row r="20" spans="1:9" ht="12.75">
      <c r="A20" s="134" t="s">
        <v>37</v>
      </c>
      <c r="B20" s="149">
        <v>0.9865845959595959</v>
      </c>
      <c r="C20" s="146">
        <v>0.9834331059445914</v>
      </c>
      <c r="D20" s="146">
        <v>0.8333333333333334</v>
      </c>
      <c r="E20" s="146">
        <v>0.9833078314090973</v>
      </c>
      <c r="F20" s="146">
        <v>1</v>
      </c>
      <c r="G20" s="146">
        <v>0.995</v>
      </c>
      <c r="H20" s="146">
        <v>0.998</v>
      </c>
      <c r="I20" s="146">
        <v>0.996</v>
      </c>
    </row>
    <row r="21" spans="1:9" ht="12.75">
      <c r="A21" s="137"/>
      <c r="B21" s="144"/>
      <c r="C21" s="144"/>
      <c r="D21" s="150"/>
      <c r="E21" s="150"/>
      <c r="F21" s="150"/>
      <c r="G21" s="150"/>
      <c r="H21" s="150"/>
      <c r="I21" s="150"/>
    </row>
    <row r="22" spans="1:11" ht="34.5" customHeight="1">
      <c r="A22" s="138" t="s">
        <v>41</v>
      </c>
      <c r="B22" s="144">
        <v>13636</v>
      </c>
      <c r="C22" s="144">
        <v>18178</v>
      </c>
      <c r="D22" s="145"/>
      <c r="E22" s="148">
        <f>C22</f>
        <v>18178</v>
      </c>
      <c r="F22" s="148">
        <v>389</v>
      </c>
      <c r="G22" s="148">
        <v>1966</v>
      </c>
      <c r="H22" s="148">
        <v>16653</v>
      </c>
      <c r="I22" s="148">
        <v>18619</v>
      </c>
      <c r="K22" s="75"/>
    </row>
    <row r="23" spans="1:11" ht="12.75">
      <c r="A23" s="134" t="s">
        <v>35</v>
      </c>
      <c r="B23" s="151">
        <v>0.4932531534174245</v>
      </c>
      <c r="C23" s="151">
        <v>0.5940697546484762</v>
      </c>
      <c r="D23" s="146"/>
      <c r="E23" s="142">
        <f>C23</f>
        <v>0.5940697546484762</v>
      </c>
      <c r="F23" s="142">
        <v>0.972</v>
      </c>
      <c r="G23" s="142">
        <v>0.891</v>
      </c>
      <c r="H23" s="142">
        <v>0.125</v>
      </c>
      <c r="I23" s="142">
        <v>0.206</v>
      </c>
      <c r="K23" s="3"/>
    </row>
    <row r="24" spans="1:9" ht="13.5" thickBot="1">
      <c r="A24" s="139" t="s">
        <v>37</v>
      </c>
      <c r="B24" s="152">
        <v>0.5067468465825755</v>
      </c>
      <c r="C24" s="152">
        <v>0.40593024535152383</v>
      </c>
      <c r="D24" s="153"/>
      <c r="E24" s="154">
        <f>C24</f>
        <v>0.40593024535152383</v>
      </c>
      <c r="F24" s="154">
        <v>0.028</v>
      </c>
      <c r="G24" s="154">
        <v>0.109</v>
      </c>
      <c r="H24" s="154">
        <v>0.875</v>
      </c>
      <c r="I24" s="154">
        <v>0.794</v>
      </c>
    </row>
    <row r="25" spans="1:11" ht="12.75">
      <c r="A25" s="130"/>
      <c r="B25" s="155"/>
      <c r="C25" s="155"/>
      <c r="D25" s="156"/>
      <c r="E25" s="538"/>
      <c r="F25" s="156"/>
      <c r="G25" s="155"/>
      <c r="H25" s="155"/>
      <c r="I25" s="155"/>
      <c r="K25" s="2"/>
    </row>
    <row r="26" spans="1:9" ht="12.75">
      <c r="A26" s="169" t="s">
        <v>42</v>
      </c>
      <c r="B26" s="143"/>
      <c r="C26" s="143"/>
      <c r="D26" s="143"/>
      <c r="E26" s="539"/>
      <c r="F26" s="143"/>
      <c r="G26" s="143"/>
      <c r="H26" s="143"/>
      <c r="I26" s="143"/>
    </row>
    <row r="27" spans="1:9" ht="12.75">
      <c r="A27" s="136" t="s">
        <v>43</v>
      </c>
      <c r="B27" s="170">
        <v>59.3372</v>
      </c>
      <c r="C27" s="170">
        <v>59.12</v>
      </c>
      <c r="D27" s="170">
        <v>44.8606</v>
      </c>
      <c r="E27" s="539"/>
      <c r="F27" s="170">
        <v>56.7</v>
      </c>
      <c r="G27" s="170">
        <v>59.2</v>
      </c>
      <c r="H27" s="170">
        <v>56.3</v>
      </c>
      <c r="I27" s="170">
        <v>56.3</v>
      </c>
    </row>
    <row r="28" spans="1:14" ht="12.75">
      <c r="A28" s="136" t="s">
        <v>44</v>
      </c>
      <c r="B28" s="170">
        <v>59.566</v>
      </c>
      <c r="C28" s="170">
        <v>59.33</v>
      </c>
      <c r="D28" s="170">
        <v>44.9502</v>
      </c>
      <c r="E28" s="539"/>
      <c r="F28" s="170">
        <v>58.7</v>
      </c>
      <c r="G28" s="170">
        <v>59.4</v>
      </c>
      <c r="H28" s="170">
        <v>56.5</v>
      </c>
      <c r="I28" s="170">
        <v>56.5</v>
      </c>
      <c r="K28" s="7"/>
      <c r="L28" s="7"/>
      <c r="M28" s="7"/>
      <c r="N28" s="8"/>
    </row>
    <row r="29" spans="1:14" ht="22.5">
      <c r="A29" s="171" t="s">
        <v>45</v>
      </c>
      <c r="B29" s="172">
        <v>0.9779546628203074</v>
      </c>
      <c r="C29" s="172">
        <v>0.9802839004208574</v>
      </c>
      <c r="D29" s="172">
        <v>0.9940353292039459</v>
      </c>
      <c r="E29" s="539"/>
      <c r="F29" s="172">
        <v>0.615</v>
      </c>
      <c r="G29" s="172">
        <v>0.938</v>
      </c>
      <c r="H29" s="172">
        <v>0.921</v>
      </c>
      <c r="I29" s="172">
        <v>0.93</v>
      </c>
      <c r="K29" s="7"/>
      <c r="L29" s="7"/>
      <c r="M29" s="7"/>
      <c r="N29" s="8"/>
    </row>
    <row r="30" spans="1:14" ht="12.75">
      <c r="A30" s="171"/>
      <c r="B30" s="173"/>
      <c r="C30" s="173"/>
      <c r="D30" s="173"/>
      <c r="E30" s="539"/>
      <c r="F30" s="173"/>
      <c r="G30" s="173"/>
      <c r="H30" s="173"/>
      <c r="I30" s="173"/>
      <c r="K30" s="7"/>
      <c r="L30" s="7"/>
      <c r="M30" s="7"/>
      <c r="N30" s="8"/>
    </row>
    <row r="31" spans="1:14" ht="22.5">
      <c r="A31" s="171" t="s">
        <v>276</v>
      </c>
      <c r="B31" s="174">
        <v>135.496</v>
      </c>
      <c r="C31" s="174">
        <v>136.394</v>
      </c>
      <c r="D31" s="174">
        <v>99.484</v>
      </c>
      <c r="E31" s="539"/>
      <c r="F31" s="174" t="s">
        <v>330</v>
      </c>
      <c r="G31" s="174">
        <v>112.5</v>
      </c>
      <c r="H31" s="174">
        <v>120.5</v>
      </c>
      <c r="I31" s="174">
        <v>116.3</v>
      </c>
      <c r="K31" s="542"/>
      <c r="L31" s="542"/>
      <c r="M31" s="7"/>
      <c r="N31" s="8"/>
    </row>
    <row r="32" spans="1:14" ht="22.5">
      <c r="A32" s="171" t="s">
        <v>46</v>
      </c>
      <c r="B32" s="174">
        <v>6.73225</v>
      </c>
      <c r="C32" s="174">
        <v>5.9499</v>
      </c>
      <c r="D32" s="174">
        <v>33.6881</v>
      </c>
      <c r="E32" s="539"/>
      <c r="F32" s="174" t="s">
        <v>330</v>
      </c>
      <c r="G32" s="174">
        <v>3.1</v>
      </c>
      <c r="H32" s="174">
        <v>5.4</v>
      </c>
      <c r="I32" s="174">
        <v>4.2</v>
      </c>
      <c r="K32" s="7"/>
      <c r="L32" s="7"/>
      <c r="M32" s="7"/>
      <c r="N32" s="8"/>
    </row>
    <row r="33" spans="1:14" ht="22.5">
      <c r="A33" s="171" t="s">
        <v>47</v>
      </c>
      <c r="B33" s="174">
        <v>163.169</v>
      </c>
      <c r="C33" s="174">
        <v>162.582</v>
      </c>
      <c r="D33" s="174">
        <v>131.501</v>
      </c>
      <c r="E33" s="539"/>
      <c r="F33" s="174" t="s">
        <v>330</v>
      </c>
      <c r="G33" s="174">
        <v>166.7</v>
      </c>
      <c r="H33" s="174">
        <v>160.2</v>
      </c>
      <c r="I33" s="174">
        <v>163.7</v>
      </c>
      <c r="K33" s="7"/>
      <c r="L33" s="7"/>
      <c r="M33" s="7"/>
      <c r="N33" s="8"/>
    </row>
    <row r="34" spans="1:13" ht="12.75">
      <c r="A34" s="136"/>
      <c r="B34" s="172"/>
      <c r="C34" s="172"/>
      <c r="D34" s="172"/>
      <c r="E34" s="539"/>
      <c r="F34" s="143"/>
      <c r="G34" s="147"/>
      <c r="H34" s="147"/>
      <c r="I34" s="143"/>
      <c r="K34" s="2"/>
      <c r="L34" s="2"/>
      <c r="M34" s="2"/>
    </row>
    <row r="35" spans="1:11" ht="12.75">
      <c r="A35" s="136" t="s">
        <v>48</v>
      </c>
      <c r="B35" s="175">
        <v>0.16756593122852004</v>
      </c>
      <c r="C35" s="175">
        <v>0.17285113060845994</v>
      </c>
      <c r="D35" s="172">
        <v>0.03150569702531161</v>
      </c>
      <c r="E35" s="539"/>
      <c r="F35" s="147">
        <v>0.122</v>
      </c>
      <c r="G35" s="147">
        <v>0.045</v>
      </c>
      <c r="H35" s="147">
        <v>0.103</v>
      </c>
      <c r="I35" s="147">
        <v>0.073</v>
      </c>
      <c r="K35" s="75"/>
    </row>
    <row r="36" spans="1:11" ht="12.75">
      <c r="A36" s="136" t="s">
        <v>311</v>
      </c>
      <c r="B36" s="176">
        <v>-67.616</v>
      </c>
      <c r="C36" s="176">
        <v>-67.4103</v>
      </c>
      <c r="D36" s="176">
        <v>-43.7711</v>
      </c>
      <c r="E36" s="158"/>
      <c r="F36" s="185">
        <v>33</v>
      </c>
      <c r="G36" s="185">
        <v>52.1</v>
      </c>
      <c r="H36" s="185">
        <v>51.2</v>
      </c>
      <c r="I36" s="185">
        <v>51.5</v>
      </c>
      <c r="K36" s="75"/>
    </row>
    <row r="37" spans="1:11" ht="12.75">
      <c r="A37" s="136" t="s">
        <v>49</v>
      </c>
      <c r="B37" s="147">
        <v>0.0349417</v>
      </c>
      <c r="C37" s="147">
        <v>0.0369159</v>
      </c>
      <c r="D37" s="147">
        <v>0.0309678</v>
      </c>
      <c r="E37" s="159"/>
      <c r="F37" s="147">
        <v>0.023</v>
      </c>
      <c r="G37" s="147">
        <v>0.034</v>
      </c>
      <c r="H37" s="147">
        <v>0.038</v>
      </c>
      <c r="I37" s="147">
        <v>0.037</v>
      </c>
      <c r="K37" s="75"/>
    </row>
    <row r="38" spans="1:11" ht="12.75">
      <c r="A38" s="136" t="s">
        <v>288</v>
      </c>
      <c r="B38" s="177">
        <f>B36*B35*B$5*12/1000000</f>
        <v>-7.635198719999999</v>
      </c>
      <c r="C38" s="177">
        <f>C36*C35*C$5*12/1000000</f>
        <v>-9.8009183376</v>
      </c>
      <c r="D38" s="178">
        <f>D36*D35*D$5*12/1000000</f>
        <v>-0.2164043184</v>
      </c>
      <c r="E38" s="159"/>
      <c r="F38" s="186"/>
      <c r="G38" s="186"/>
      <c r="H38" s="186"/>
      <c r="I38" s="186"/>
      <c r="K38" s="75"/>
    </row>
    <row r="39" spans="1:17" ht="12.75">
      <c r="A39" s="136" t="s">
        <v>50</v>
      </c>
      <c r="B39" s="175">
        <v>0.3366810905140944</v>
      </c>
      <c r="C39" s="175">
        <v>0.2842285469719666</v>
      </c>
      <c r="D39" s="172"/>
      <c r="E39" s="160"/>
      <c r="F39" s="175">
        <v>0.115</v>
      </c>
      <c r="G39" s="175">
        <v>0.209</v>
      </c>
      <c r="H39" s="175">
        <v>0.103</v>
      </c>
      <c r="I39" s="175">
        <v>0.157</v>
      </c>
      <c r="K39" s="75"/>
      <c r="O39" s="77"/>
      <c r="P39" s="79"/>
      <c r="Q39" s="80"/>
    </row>
    <row r="40" spans="1:9" ht="12.75">
      <c r="A40" s="136" t="s">
        <v>312</v>
      </c>
      <c r="B40" s="176">
        <v>199.778</v>
      </c>
      <c r="C40" s="176">
        <v>196.063</v>
      </c>
      <c r="D40" s="176"/>
      <c r="E40" s="160"/>
      <c r="F40" s="176">
        <v>80</v>
      </c>
      <c r="G40" s="176">
        <v>123.4</v>
      </c>
      <c r="H40" s="176">
        <v>116</v>
      </c>
      <c r="I40" s="176">
        <v>121.2</v>
      </c>
    </row>
    <row r="41" spans="1:9" ht="12.75">
      <c r="A41" s="136" t="s">
        <v>51</v>
      </c>
      <c r="B41" s="179">
        <v>0.0773465</v>
      </c>
      <c r="C41" s="179">
        <v>0.0768529</v>
      </c>
      <c r="D41" s="179"/>
      <c r="E41" s="161"/>
      <c r="F41" s="175">
        <v>0.048</v>
      </c>
      <c r="G41" s="175">
        <v>0.076</v>
      </c>
      <c r="H41" s="175">
        <v>0.064</v>
      </c>
      <c r="I41" s="175">
        <v>0.072</v>
      </c>
    </row>
    <row r="42" spans="1:9" ht="12.75">
      <c r="A42" s="136" t="s">
        <v>289</v>
      </c>
      <c r="B42" s="177">
        <f>B40*B39*B$5*12/1000000</f>
        <v>45.326431752</v>
      </c>
      <c r="C42" s="177">
        <f>C40*C39*C$5*12/1000000</f>
        <v>46.873957787999984</v>
      </c>
      <c r="D42" s="179"/>
      <c r="E42" s="161"/>
      <c r="F42" s="187"/>
      <c r="G42" s="186"/>
      <c r="H42" s="186"/>
      <c r="I42" s="186"/>
    </row>
    <row r="43" spans="1:9" ht="12.75">
      <c r="A43" s="136"/>
      <c r="B43" s="143"/>
      <c r="C43" s="143"/>
      <c r="D43" s="143"/>
      <c r="E43" s="162"/>
      <c r="F43" s="143"/>
      <c r="G43" s="147"/>
      <c r="H43" s="147"/>
      <c r="I43" s="188"/>
    </row>
    <row r="44" spans="1:9" ht="12.75">
      <c r="A44" s="136" t="s">
        <v>52</v>
      </c>
      <c r="B44" s="170">
        <v>67.5901</v>
      </c>
      <c r="C44" s="170">
        <v>67.4082</v>
      </c>
      <c r="D44" s="170">
        <v>61.3161</v>
      </c>
      <c r="E44" s="163"/>
      <c r="F44" s="147">
        <v>0.606</v>
      </c>
      <c r="G44" s="147">
        <v>0.552</v>
      </c>
      <c r="H44" s="147">
        <v>0.596</v>
      </c>
      <c r="I44" s="172">
        <v>0.572</v>
      </c>
    </row>
    <row r="45" spans="1:9" ht="12.75">
      <c r="A45" s="136" t="s">
        <v>264</v>
      </c>
      <c r="B45" s="170">
        <v>66.1011</v>
      </c>
      <c r="C45" s="170">
        <v>66.2776</v>
      </c>
      <c r="D45" s="170">
        <v>61.6361</v>
      </c>
      <c r="E45" s="163"/>
      <c r="F45" s="147">
        <v>0.612</v>
      </c>
      <c r="G45" s="147">
        <v>0.542</v>
      </c>
      <c r="H45" s="147">
        <v>0.594</v>
      </c>
      <c r="I45" s="172">
        <v>0.566</v>
      </c>
    </row>
    <row r="46" spans="1:11" ht="12.75">
      <c r="A46" s="136" t="s">
        <v>274</v>
      </c>
      <c r="B46" s="172">
        <v>0.30348843421122923</v>
      </c>
      <c r="C46" s="172">
        <v>0.3052856837149583</v>
      </c>
      <c r="D46" s="172">
        <v>0.45897377074252504</v>
      </c>
      <c r="E46" s="158"/>
      <c r="F46" s="147">
        <v>0.13500992720052946</v>
      </c>
      <c r="G46" s="147">
        <v>0.139</v>
      </c>
      <c r="H46" s="147">
        <v>0.132</v>
      </c>
      <c r="I46" s="172">
        <v>0.136</v>
      </c>
      <c r="K46" s="75"/>
    </row>
    <row r="47" spans="1:11" ht="22.5">
      <c r="A47" s="180" t="s">
        <v>53</v>
      </c>
      <c r="B47" s="172">
        <v>0.04521252915932119</v>
      </c>
      <c r="C47" s="172">
        <v>0.03960339539196804</v>
      </c>
      <c r="D47" s="172">
        <v>0.37309780530702763</v>
      </c>
      <c r="E47" s="158"/>
      <c r="F47" s="147">
        <v>0.00727994705493051</v>
      </c>
      <c r="G47" s="147">
        <v>0.015</v>
      </c>
      <c r="H47" s="147">
        <v>0.02</v>
      </c>
      <c r="I47" s="147">
        <v>0.018</v>
      </c>
      <c r="K47" s="75"/>
    </row>
    <row r="48" spans="1:9" ht="12.75">
      <c r="A48" s="136" t="s">
        <v>54</v>
      </c>
      <c r="B48" s="181">
        <v>639.309</v>
      </c>
      <c r="C48" s="181">
        <v>612.062</v>
      </c>
      <c r="D48" s="181">
        <v>488.604</v>
      </c>
      <c r="E48" s="164"/>
      <c r="F48" s="189"/>
      <c r="G48" s="177">
        <v>425.7</v>
      </c>
      <c r="H48" s="177">
        <v>457.1</v>
      </c>
      <c r="I48" s="177">
        <v>440.3</v>
      </c>
    </row>
    <row r="49" spans="1:9" ht="12.75">
      <c r="A49" s="136" t="s">
        <v>55</v>
      </c>
      <c r="B49" s="179">
        <v>0.08440621828089108</v>
      </c>
      <c r="C49" s="179">
        <v>0.09017761609244597</v>
      </c>
      <c r="D49" s="179">
        <v>0.2482220692819454</v>
      </c>
      <c r="E49" s="165"/>
      <c r="F49" s="147">
        <v>0.048</v>
      </c>
      <c r="G49" s="147">
        <v>0.453</v>
      </c>
      <c r="H49" s="147">
        <v>0.246</v>
      </c>
      <c r="I49" s="172">
        <v>0.356</v>
      </c>
    </row>
    <row r="50" spans="1:11" ht="22.5">
      <c r="A50" s="180" t="s">
        <v>56</v>
      </c>
      <c r="B50" s="179">
        <v>0.0238403</v>
      </c>
      <c r="C50" s="179">
        <v>0.0236807</v>
      </c>
      <c r="D50" s="179">
        <v>0.0162461</v>
      </c>
      <c r="E50" s="165"/>
      <c r="F50" s="147">
        <v>0.114</v>
      </c>
      <c r="G50" s="147">
        <v>0.121</v>
      </c>
      <c r="H50" s="147">
        <v>0.114</v>
      </c>
      <c r="I50" s="147">
        <v>0.118</v>
      </c>
      <c r="K50" s="75"/>
    </row>
    <row r="51" spans="1:9" ht="12.75">
      <c r="A51" s="136"/>
      <c r="B51" s="143"/>
      <c r="C51" s="143"/>
      <c r="D51" s="143"/>
      <c r="E51" s="162"/>
      <c r="F51" s="143"/>
      <c r="G51" s="147"/>
      <c r="H51" s="147"/>
      <c r="I51" s="190"/>
    </row>
    <row r="52" spans="1:9" ht="12.75">
      <c r="A52" s="136" t="s">
        <v>57</v>
      </c>
      <c r="B52" s="143"/>
      <c r="C52" s="143"/>
      <c r="D52" s="143"/>
      <c r="E52" s="162"/>
      <c r="F52" s="143"/>
      <c r="G52" s="147"/>
      <c r="H52" s="147"/>
      <c r="I52" s="190"/>
    </row>
    <row r="53" spans="1:9" ht="12.75">
      <c r="A53" s="137" t="s">
        <v>58</v>
      </c>
      <c r="B53" s="182">
        <v>2072.49</v>
      </c>
      <c r="C53" s="182">
        <v>1976.2141666666666</v>
      </c>
      <c r="D53" s="182">
        <v>1511.4075</v>
      </c>
      <c r="E53" s="167"/>
      <c r="F53" s="191">
        <v>1679.7</v>
      </c>
      <c r="G53" s="191">
        <v>1205.4</v>
      </c>
      <c r="H53" s="191">
        <v>1323.8</v>
      </c>
      <c r="I53" s="192">
        <v>1260.6</v>
      </c>
    </row>
    <row r="54" spans="1:9" ht="13.5" thickBot="1">
      <c r="A54" s="183" t="s">
        <v>59</v>
      </c>
      <c r="B54" s="184">
        <v>2135.1</v>
      </c>
      <c r="C54" s="184">
        <v>2034.8183333333334</v>
      </c>
      <c r="D54" s="184">
        <v>1554.8425</v>
      </c>
      <c r="E54" s="168"/>
      <c r="F54" s="193">
        <v>1715.4</v>
      </c>
      <c r="G54" s="193">
        <v>1249.8</v>
      </c>
      <c r="H54" s="193">
        <v>1403.9</v>
      </c>
      <c r="I54" s="194">
        <v>1321.6</v>
      </c>
    </row>
    <row r="55" ht="12.75">
      <c r="A55" s="10" t="s">
        <v>60</v>
      </c>
    </row>
    <row r="56" spans="1:8" ht="32.25" customHeight="1">
      <c r="A56" s="545" t="s">
        <v>403</v>
      </c>
      <c r="B56" s="545"/>
      <c r="C56" s="545"/>
      <c r="D56" s="545"/>
      <c r="E56" s="545"/>
      <c r="F56" s="545"/>
      <c r="G56" s="545"/>
      <c r="H56" s="545"/>
    </row>
    <row r="57" ht="12.75">
      <c r="A57" s="4" t="s">
        <v>61</v>
      </c>
    </row>
    <row r="58" ht="12.75">
      <c r="A58" s="4" t="s">
        <v>62</v>
      </c>
    </row>
    <row r="59" spans="1:8" ht="22.5" customHeight="1">
      <c r="A59" s="546" t="s">
        <v>63</v>
      </c>
      <c r="B59" s="546"/>
      <c r="C59" s="546"/>
      <c r="D59" s="546"/>
      <c r="E59" s="546"/>
      <c r="F59" s="546"/>
      <c r="G59" s="546"/>
      <c r="H59" s="546"/>
    </row>
    <row r="60" spans="1:8" ht="39" customHeight="1">
      <c r="A60" s="546" t="s">
        <v>404</v>
      </c>
      <c r="B60" s="546"/>
      <c r="C60" s="546"/>
      <c r="D60" s="546"/>
      <c r="E60" s="546"/>
      <c r="F60" s="546"/>
      <c r="G60" s="546"/>
      <c r="H60" s="546"/>
    </row>
    <row r="61" spans="1:8" ht="33" customHeight="1">
      <c r="A61" s="545" t="s">
        <v>405</v>
      </c>
      <c r="B61" s="545"/>
      <c r="C61" s="545"/>
      <c r="D61" s="545"/>
      <c r="E61" s="545"/>
      <c r="F61" s="545"/>
      <c r="G61" s="545"/>
      <c r="H61" s="545"/>
    </row>
    <row r="62" spans="1:8" ht="31.5" customHeight="1">
      <c r="A62" s="545" t="s">
        <v>402</v>
      </c>
      <c r="B62" s="545"/>
      <c r="C62" s="545"/>
      <c r="D62" s="545"/>
      <c r="E62" s="545"/>
      <c r="F62" s="545"/>
      <c r="G62" s="545"/>
      <c r="H62" s="545"/>
    </row>
    <row r="63" spans="1:8" ht="45.75" customHeight="1">
      <c r="A63" s="546" t="s">
        <v>406</v>
      </c>
      <c r="B63" s="546"/>
      <c r="C63" s="546"/>
      <c r="D63" s="546"/>
      <c r="E63" s="546"/>
      <c r="F63" s="546"/>
      <c r="G63" s="546"/>
      <c r="H63" s="546"/>
    </row>
    <row r="64" spans="1:8" ht="12.75">
      <c r="A64" s="4" t="s">
        <v>67</v>
      </c>
      <c r="B64" s="4"/>
      <c r="C64" s="4"/>
      <c r="D64" s="4"/>
      <c r="E64" s="4"/>
      <c r="F64" s="4"/>
      <c r="G64" s="4"/>
      <c r="H64" s="4"/>
    </row>
    <row r="65" spans="1:8" ht="12.75">
      <c r="A65" s="545"/>
      <c r="B65" s="545"/>
      <c r="C65" s="545"/>
      <c r="D65" s="545"/>
      <c r="E65" s="545"/>
      <c r="F65" s="545"/>
      <c r="G65" s="545"/>
      <c r="H65" s="545"/>
    </row>
    <row r="66" ht="12.75">
      <c r="A66" s="11"/>
    </row>
    <row r="67" spans="2:10" s="78" customFormat="1" ht="12.75" customHeight="1">
      <c r="B67" s="82"/>
      <c r="C67" s="83"/>
      <c r="D67" s="82"/>
      <c r="G67" s="540"/>
      <c r="H67" s="540"/>
      <c r="I67" s="84"/>
      <c r="J67" s="85"/>
    </row>
  </sheetData>
  <mergeCells count="14">
    <mergeCell ref="G67:H67"/>
    <mergeCell ref="K13:L13"/>
    <mergeCell ref="K31:L31"/>
    <mergeCell ref="A65:H65"/>
    <mergeCell ref="A63:H63"/>
    <mergeCell ref="A62:H62"/>
    <mergeCell ref="A1:H1"/>
    <mergeCell ref="A2:A3"/>
    <mergeCell ref="A56:H56"/>
    <mergeCell ref="A61:H61"/>
    <mergeCell ref="A59:H59"/>
    <mergeCell ref="A60:H60"/>
    <mergeCell ref="B2:F2"/>
    <mergeCell ref="E25:E35"/>
  </mergeCells>
  <printOptions/>
  <pageMargins left="0.3937007874015748" right="0.3937007874015748" top="0.984251968503937" bottom="0.984251968503937" header="0.5118110236220472" footer="0.5118110236220472"/>
  <pageSetup cellComments="asDisplayed" fitToHeight="1" fitToWidth="1" horizontalDpi="600" verticalDpi="600" orientation="portrait" paperSize="9" scale="64" r:id="rId1"/>
</worksheet>
</file>

<file path=xl/worksheets/sheet10.xml><?xml version="1.0" encoding="utf-8"?>
<worksheet xmlns="http://schemas.openxmlformats.org/spreadsheetml/2006/main" xmlns:r="http://schemas.openxmlformats.org/officeDocument/2006/relationships">
  <sheetPr>
    <pageSetUpPr fitToPage="1"/>
  </sheetPr>
  <dimension ref="A1:O55"/>
  <sheetViews>
    <sheetView showGridLines="0" workbookViewId="0" topLeftCell="A1">
      <selection activeCell="A1" sqref="A1:F1"/>
    </sheetView>
  </sheetViews>
  <sheetFormatPr defaultColWidth="11.421875" defaultRowHeight="12.75"/>
  <cols>
    <col min="1" max="1" width="15.421875" style="13" customWidth="1"/>
    <col min="2" max="2" width="12.421875" style="13" customWidth="1"/>
    <col min="3" max="3" width="11.28125" style="13" bestFit="1" customWidth="1"/>
    <col min="4" max="4" width="11.00390625" style="13" bestFit="1" customWidth="1"/>
    <col min="5" max="6" width="10.8515625" style="13" customWidth="1"/>
    <col min="7" max="7" width="4.28125" style="14" customWidth="1"/>
    <col min="8" max="15" width="11.421875" style="15" customWidth="1"/>
    <col min="16" max="16384" width="11.421875" style="13" customWidth="1"/>
  </cols>
  <sheetData>
    <row r="1" spans="1:15" ht="30" customHeight="1" thickBot="1">
      <c r="A1" s="570" t="s">
        <v>142</v>
      </c>
      <c r="B1" s="570"/>
      <c r="C1" s="570"/>
      <c r="D1" s="570"/>
      <c r="E1" s="570"/>
      <c r="F1" s="570"/>
      <c r="G1" s="12"/>
      <c r="H1" s="13"/>
      <c r="I1" s="13"/>
      <c r="J1" s="13"/>
      <c r="K1" s="13"/>
      <c r="L1" s="13"/>
      <c r="M1" s="13"/>
      <c r="N1" s="13"/>
      <c r="O1" s="13"/>
    </row>
    <row r="2" spans="1:15" ht="23.25" thickBot="1">
      <c r="A2" s="329" t="s">
        <v>108</v>
      </c>
      <c r="B2" s="330" t="s">
        <v>143</v>
      </c>
      <c r="C2" s="330" t="s">
        <v>144</v>
      </c>
      <c r="D2" s="329" t="s">
        <v>145</v>
      </c>
      <c r="E2" s="331" t="s">
        <v>146</v>
      </c>
      <c r="F2" s="329" t="s">
        <v>147</v>
      </c>
      <c r="O2" s="13"/>
    </row>
    <row r="3" spans="1:15" ht="12.75">
      <c r="A3" s="332" t="s">
        <v>148</v>
      </c>
      <c r="B3" s="333">
        <v>2</v>
      </c>
      <c r="C3" s="333">
        <v>91</v>
      </c>
      <c r="D3" s="333">
        <v>871</v>
      </c>
      <c r="E3" s="334">
        <v>964</v>
      </c>
      <c r="F3" s="335">
        <v>964</v>
      </c>
      <c r="G3" s="35"/>
      <c r="O3" s="13"/>
    </row>
    <row r="4" spans="1:15" ht="12.75">
      <c r="A4" s="336" t="s">
        <v>149</v>
      </c>
      <c r="B4" s="337">
        <v>0</v>
      </c>
      <c r="C4" s="337">
        <v>8</v>
      </c>
      <c r="D4" s="337">
        <v>18</v>
      </c>
      <c r="E4" s="338">
        <v>26</v>
      </c>
      <c r="F4" s="339">
        <v>26</v>
      </c>
      <c r="O4" s="13"/>
    </row>
    <row r="5" spans="1:15" ht="12.75">
      <c r="A5" s="336" t="s">
        <v>150</v>
      </c>
      <c r="B5" s="337">
        <v>1</v>
      </c>
      <c r="C5" s="337">
        <v>16</v>
      </c>
      <c r="D5" s="337">
        <v>19</v>
      </c>
      <c r="E5" s="338">
        <v>36</v>
      </c>
      <c r="F5" s="339">
        <v>26</v>
      </c>
      <c r="G5" s="35"/>
      <c r="O5" s="13"/>
    </row>
    <row r="6" spans="1:15" ht="12.75">
      <c r="A6" s="336" t="s">
        <v>151</v>
      </c>
      <c r="B6" s="337">
        <v>0</v>
      </c>
      <c r="C6" s="337">
        <v>34</v>
      </c>
      <c r="D6" s="337">
        <v>17</v>
      </c>
      <c r="E6" s="338">
        <v>51</v>
      </c>
      <c r="F6" s="339">
        <v>11</v>
      </c>
      <c r="G6" s="35"/>
      <c r="O6" s="13"/>
    </row>
    <row r="7" spans="1:15" ht="12.75">
      <c r="A7" s="336" t="s">
        <v>152</v>
      </c>
      <c r="B7" s="337">
        <v>0</v>
      </c>
      <c r="C7" s="337">
        <v>74</v>
      </c>
      <c r="D7" s="337">
        <v>126</v>
      </c>
      <c r="E7" s="338">
        <v>200</v>
      </c>
      <c r="F7" s="339">
        <v>14</v>
      </c>
      <c r="G7" s="35"/>
      <c r="H7" s="24"/>
      <c r="O7" s="13"/>
    </row>
    <row r="8" spans="1:15" ht="12.75">
      <c r="A8" s="336" t="s">
        <v>153</v>
      </c>
      <c r="B8" s="337">
        <v>0</v>
      </c>
      <c r="C8" s="337">
        <v>148</v>
      </c>
      <c r="D8" s="337">
        <v>210</v>
      </c>
      <c r="E8" s="338">
        <v>358</v>
      </c>
      <c r="F8" s="339">
        <v>19</v>
      </c>
      <c r="G8" s="35"/>
      <c r="O8" s="13"/>
    </row>
    <row r="9" spans="1:15" ht="12.75">
      <c r="A9" s="336" t="s">
        <v>154</v>
      </c>
      <c r="B9" s="337">
        <v>3</v>
      </c>
      <c r="C9" s="337">
        <v>218</v>
      </c>
      <c r="D9" s="337">
        <v>299</v>
      </c>
      <c r="E9" s="338">
        <v>520</v>
      </c>
      <c r="F9" s="339">
        <v>16</v>
      </c>
      <c r="G9" s="35"/>
      <c r="K9" s="24"/>
      <c r="O9" s="13"/>
    </row>
    <row r="10" spans="1:15" ht="12.75">
      <c r="A10" s="336" t="s">
        <v>155</v>
      </c>
      <c r="B10" s="337">
        <v>2</v>
      </c>
      <c r="C10" s="337">
        <v>272</v>
      </c>
      <c r="D10" s="337">
        <v>289</v>
      </c>
      <c r="E10" s="338">
        <v>563</v>
      </c>
      <c r="F10" s="339">
        <v>15</v>
      </c>
      <c r="G10" s="35"/>
      <c r="O10" s="13"/>
    </row>
    <row r="11" spans="1:15" ht="12.75">
      <c r="A11" s="336" t="s">
        <v>156</v>
      </c>
      <c r="B11" s="337">
        <v>3</v>
      </c>
      <c r="C11" s="337">
        <v>349</v>
      </c>
      <c r="D11" s="337">
        <v>263</v>
      </c>
      <c r="E11" s="338">
        <v>615</v>
      </c>
      <c r="F11" s="339">
        <v>5</v>
      </c>
      <c r="G11" s="35"/>
      <c r="O11" s="13"/>
    </row>
    <row r="12" spans="1:15" ht="12.75">
      <c r="A12" s="336" t="s">
        <v>157</v>
      </c>
      <c r="B12" s="337">
        <v>15</v>
      </c>
      <c r="C12" s="337">
        <v>364</v>
      </c>
      <c r="D12" s="337">
        <v>169</v>
      </c>
      <c r="E12" s="338">
        <v>548</v>
      </c>
      <c r="F12" s="339">
        <v>12</v>
      </c>
      <c r="G12" s="35"/>
      <c r="H12" s="541"/>
      <c r="I12" s="541"/>
      <c r="O12" s="13"/>
    </row>
    <row r="13" spans="1:15" ht="12.75">
      <c r="A13" s="336" t="s">
        <v>158</v>
      </c>
      <c r="B13" s="337">
        <v>15</v>
      </c>
      <c r="C13" s="337">
        <v>324</v>
      </c>
      <c r="D13" s="337">
        <v>102</v>
      </c>
      <c r="E13" s="338">
        <v>441</v>
      </c>
      <c r="F13" s="339">
        <v>7</v>
      </c>
      <c r="G13" s="35"/>
      <c r="O13" s="13"/>
    </row>
    <row r="14" spans="1:15" ht="12.75">
      <c r="A14" s="336" t="s">
        <v>113</v>
      </c>
      <c r="B14" s="337">
        <v>17</v>
      </c>
      <c r="C14" s="337">
        <v>322</v>
      </c>
      <c r="D14" s="337">
        <v>80</v>
      </c>
      <c r="E14" s="338">
        <v>419</v>
      </c>
      <c r="F14" s="339">
        <v>3</v>
      </c>
      <c r="G14" s="35"/>
      <c r="O14" s="13"/>
    </row>
    <row r="15" spans="1:15" ht="12.75">
      <c r="A15" s="336" t="s">
        <v>114</v>
      </c>
      <c r="B15" s="337">
        <v>25</v>
      </c>
      <c r="C15" s="337">
        <v>278</v>
      </c>
      <c r="D15" s="337">
        <v>43</v>
      </c>
      <c r="E15" s="338">
        <v>346</v>
      </c>
      <c r="F15" s="339">
        <v>5</v>
      </c>
      <c r="G15" s="35"/>
      <c r="O15" s="13"/>
    </row>
    <row r="16" spans="1:15" ht="12.75">
      <c r="A16" s="336" t="s">
        <v>115</v>
      </c>
      <c r="B16" s="337">
        <v>24</v>
      </c>
      <c r="C16" s="337">
        <v>288</v>
      </c>
      <c r="D16" s="337">
        <v>55</v>
      </c>
      <c r="E16" s="338">
        <v>367</v>
      </c>
      <c r="F16" s="339">
        <v>9</v>
      </c>
      <c r="G16" s="35"/>
      <c r="O16" s="13"/>
    </row>
    <row r="17" spans="1:15" ht="12.75">
      <c r="A17" s="336" t="s">
        <v>116</v>
      </c>
      <c r="B17" s="337">
        <v>40</v>
      </c>
      <c r="C17" s="337">
        <v>258</v>
      </c>
      <c r="D17" s="337">
        <v>47</v>
      </c>
      <c r="E17" s="338">
        <v>345</v>
      </c>
      <c r="F17" s="339">
        <v>5</v>
      </c>
      <c r="G17" s="35"/>
      <c r="O17" s="13"/>
    </row>
    <row r="18" spans="1:15" ht="12.75">
      <c r="A18" s="336" t="s">
        <v>117</v>
      </c>
      <c r="B18" s="337">
        <v>53</v>
      </c>
      <c r="C18" s="337">
        <v>252</v>
      </c>
      <c r="D18" s="337">
        <v>48</v>
      </c>
      <c r="E18" s="338">
        <v>353</v>
      </c>
      <c r="F18" s="339">
        <v>8</v>
      </c>
      <c r="G18" s="35"/>
      <c r="O18" s="13"/>
    </row>
    <row r="19" spans="1:15" ht="12.75">
      <c r="A19" s="336" t="s">
        <v>118</v>
      </c>
      <c r="B19" s="337">
        <v>58</v>
      </c>
      <c r="C19" s="337">
        <v>242</v>
      </c>
      <c r="D19" s="337">
        <v>14</v>
      </c>
      <c r="E19" s="338">
        <v>314</v>
      </c>
      <c r="F19" s="339">
        <v>6</v>
      </c>
      <c r="G19" s="35"/>
      <c r="O19" s="13"/>
    </row>
    <row r="20" spans="1:15" ht="12.75">
      <c r="A20" s="336" t="s">
        <v>119</v>
      </c>
      <c r="B20" s="337">
        <v>65</v>
      </c>
      <c r="C20" s="337">
        <v>285</v>
      </c>
      <c r="D20" s="337">
        <v>8</v>
      </c>
      <c r="E20" s="338">
        <v>358</v>
      </c>
      <c r="F20" s="339">
        <v>4</v>
      </c>
      <c r="G20" s="35"/>
      <c r="O20" s="13"/>
    </row>
    <row r="21" spans="1:15" ht="12.75">
      <c r="A21" s="336" t="s">
        <v>120</v>
      </c>
      <c r="B21" s="337">
        <v>93</v>
      </c>
      <c r="C21" s="337">
        <v>233</v>
      </c>
      <c r="D21" s="337">
        <v>15</v>
      </c>
      <c r="E21" s="338">
        <v>341</v>
      </c>
      <c r="F21" s="339">
        <v>4</v>
      </c>
      <c r="G21" s="35"/>
      <c r="O21" s="13"/>
    </row>
    <row r="22" spans="1:15" ht="12.75">
      <c r="A22" s="336" t="s">
        <v>121</v>
      </c>
      <c r="B22" s="337">
        <v>84</v>
      </c>
      <c r="C22" s="337">
        <v>402</v>
      </c>
      <c r="D22" s="337">
        <v>5</v>
      </c>
      <c r="E22" s="338">
        <v>491</v>
      </c>
      <c r="F22" s="339">
        <v>4</v>
      </c>
      <c r="G22" s="35"/>
      <c r="K22" s="13"/>
      <c r="L22" s="13"/>
      <c r="M22" s="13"/>
      <c r="N22" s="13"/>
      <c r="O22" s="13"/>
    </row>
    <row r="23" spans="1:15" ht="12.75">
      <c r="A23" s="336" t="s">
        <v>122</v>
      </c>
      <c r="B23" s="337">
        <v>100</v>
      </c>
      <c r="C23" s="337">
        <v>246</v>
      </c>
      <c r="D23" s="337">
        <v>2</v>
      </c>
      <c r="E23" s="338">
        <v>348</v>
      </c>
      <c r="F23" s="339">
        <v>5</v>
      </c>
      <c r="G23" s="35"/>
      <c r="K23" s="13"/>
      <c r="L23" s="13"/>
      <c r="M23" s="13"/>
      <c r="N23" s="13"/>
      <c r="O23" s="13"/>
    </row>
    <row r="24" spans="1:15" ht="12.75">
      <c r="A24" s="336" t="s">
        <v>123</v>
      </c>
      <c r="B24" s="337">
        <v>168</v>
      </c>
      <c r="C24" s="337">
        <v>394</v>
      </c>
      <c r="D24" s="337">
        <v>3</v>
      </c>
      <c r="E24" s="338">
        <v>565</v>
      </c>
      <c r="F24" s="339">
        <v>8</v>
      </c>
      <c r="G24" s="35"/>
      <c r="K24" s="13"/>
      <c r="L24" s="13"/>
      <c r="M24" s="13"/>
      <c r="N24" s="13"/>
      <c r="O24" s="13"/>
    </row>
    <row r="25" spans="1:15" ht="12.75">
      <c r="A25" s="336" t="s">
        <v>124</v>
      </c>
      <c r="B25" s="337">
        <v>91</v>
      </c>
      <c r="C25" s="337">
        <v>337</v>
      </c>
      <c r="D25" s="337">
        <v>2</v>
      </c>
      <c r="E25" s="338">
        <v>430</v>
      </c>
      <c r="F25" s="339">
        <v>6</v>
      </c>
      <c r="G25" s="35"/>
      <c r="K25" s="13"/>
      <c r="L25" s="13"/>
      <c r="M25" s="13"/>
      <c r="N25" s="13"/>
      <c r="O25" s="13"/>
    </row>
    <row r="26" spans="1:15" ht="12.75">
      <c r="A26" s="336" t="s">
        <v>125</v>
      </c>
      <c r="B26" s="337">
        <v>111</v>
      </c>
      <c r="C26" s="337">
        <v>339</v>
      </c>
      <c r="D26" s="337">
        <v>0</v>
      </c>
      <c r="E26" s="338">
        <v>450</v>
      </c>
      <c r="F26" s="339">
        <v>4</v>
      </c>
      <c r="G26" s="35"/>
      <c r="K26" s="13"/>
      <c r="L26" s="13"/>
      <c r="M26" s="13"/>
      <c r="N26" s="13"/>
      <c r="O26" s="13"/>
    </row>
    <row r="27" spans="1:15" ht="12.75">
      <c r="A27" s="336" t="s">
        <v>126</v>
      </c>
      <c r="B27" s="337">
        <v>204</v>
      </c>
      <c r="C27" s="337">
        <v>393</v>
      </c>
      <c r="D27" s="337">
        <v>2</v>
      </c>
      <c r="E27" s="338">
        <v>599</v>
      </c>
      <c r="F27" s="339">
        <v>2</v>
      </c>
      <c r="G27" s="35"/>
      <c r="O27" s="13"/>
    </row>
    <row r="28" spans="1:15" ht="12.75">
      <c r="A28" s="336" t="s">
        <v>127</v>
      </c>
      <c r="B28" s="337">
        <v>84</v>
      </c>
      <c r="C28" s="337">
        <v>407</v>
      </c>
      <c r="D28" s="337">
        <v>0</v>
      </c>
      <c r="E28" s="338">
        <v>491</v>
      </c>
      <c r="F28" s="339">
        <v>6</v>
      </c>
      <c r="G28" s="35"/>
      <c r="O28" s="13"/>
    </row>
    <row r="29" spans="1:15" ht="12.75">
      <c r="A29" s="336" t="s">
        <v>128</v>
      </c>
      <c r="B29" s="337">
        <v>84</v>
      </c>
      <c r="C29" s="337">
        <v>734</v>
      </c>
      <c r="D29" s="337">
        <v>1</v>
      </c>
      <c r="E29" s="338">
        <v>819</v>
      </c>
      <c r="F29" s="339">
        <v>3</v>
      </c>
      <c r="G29" s="35"/>
      <c r="O29" s="13"/>
    </row>
    <row r="30" spans="1:15" ht="12.75">
      <c r="A30" s="336" t="s">
        <v>129</v>
      </c>
      <c r="B30" s="337">
        <v>172</v>
      </c>
      <c r="C30" s="337">
        <v>880</v>
      </c>
      <c r="D30" s="337">
        <v>0</v>
      </c>
      <c r="E30" s="338">
        <v>1052</v>
      </c>
      <c r="F30" s="339">
        <v>2</v>
      </c>
      <c r="G30" s="35"/>
      <c r="O30" s="13"/>
    </row>
    <row r="31" spans="1:15" ht="12.75">
      <c r="A31" s="336" t="s">
        <v>130</v>
      </c>
      <c r="B31" s="337">
        <v>223</v>
      </c>
      <c r="C31" s="337">
        <v>264</v>
      </c>
      <c r="D31" s="337">
        <v>0</v>
      </c>
      <c r="E31" s="338">
        <v>487</v>
      </c>
      <c r="F31" s="339">
        <v>0</v>
      </c>
      <c r="G31" s="35"/>
      <c r="O31" s="13"/>
    </row>
    <row r="32" spans="1:15" ht="12.75">
      <c r="A32" s="336" t="s">
        <v>131</v>
      </c>
      <c r="B32" s="337">
        <v>51</v>
      </c>
      <c r="C32" s="337">
        <v>4</v>
      </c>
      <c r="D32" s="337">
        <v>0</v>
      </c>
      <c r="E32" s="338">
        <v>55</v>
      </c>
      <c r="F32" s="339">
        <v>2</v>
      </c>
      <c r="G32" s="35"/>
      <c r="H32" s="36"/>
      <c r="O32" s="13"/>
    </row>
    <row r="33" spans="1:15" ht="13.5" thickBot="1">
      <c r="A33" s="343" t="s">
        <v>159</v>
      </c>
      <c r="B33" s="344">
        <v>119</v>
      </c>
      <c r="C33" s="344">
        <v>4</v>
      </c>
      <c r="D33" s="344">
        <v>2</v>
      </c>
      <c r="E33" s="345">
        <v>125</v>
      </c>
      <c r="F33" s="346">
        <v>1</v>
      </c>
      <c r="G33" s="35"/>
      <c r="H33" s="36"/>
      <c r="O33" s="13"/>
    </row>
    <row r="34" spans="1:8" ht="12.75">
      <c r="A34" s="347" t="s">
        <v>79</v>
      </c>
      <c r="B34" s="348">
        <f>SUM(B3:B33)</f>
        <v>1907</v>
      </c>
      <c r="C34" s="348">
        <f>SUM(C3:C33)</f>
        <v>8460</v>
      </c>
      <c r="D34" s="348">
        <f>SUM(D3:D33)</f>
        <v>2710</v>
      </c>
      <c r="E34" s="348">
        <f>SUM(E3:E33)</f>
        <v>13077</v>
      </c>
      <c r="F34" s="348">
        <f>SUM(F3:F33)</f>
        <v>1202</v>
      </c>
      <c r="G34" s="35"/>
      <c r="H34" s="37"/>
    </row>
    <row r="35" spans="1:8" ht="13.5" thickBot="1">
      <c r="A35" s="340" t="s">
        <v>160</v>
      </c>
      <c r="B35" s="341">
        <v>52</v>
      </c>
      <c r="C35" s="341">
        <v>47.2</v>
      </c>
      <c r="D35" s="341">
        <v>33</v>
      </c>
      <c r="E35" s="342">
        <v>45</v>
      </c>
      <c r="F35" s="341">
        <v>26.9</v>
      </c>
      <c r="H35" s="37"/>
    </row>
    <row r="36" spans="1:7" ht="12.75">
      <c r="A36" s="38" t="s">
        <v>141</v>
      </c>
      <c r="B36" s="39"/>
      <c r="C36" s="39"/>
      <c r="D36" s="39"/>
      <c r="E36" s="39"/>
      <c r="F36" s="39"/>
      <c r="G36" s="35"/>
    </row>
    <row r="37" spans="1:6" ht="15.75" customHeight="1">
      <c r="A37" s="587" t="s">
        <v>316</v>
      </c>
      <c r="B37" s="588"/>
      <c r="C37" s="588"/>
      <c r="D37" s="588"/>
      <c r="E37" s="588"/>
      <c r="F37" s="588"/>
    </row>
    <row r="38" spans="1:6" ht="9" customHeight="1">
      <c r="A38" s="588"/>
      <c r="B38" s="588"/>
      <c r="C38" s="588"/>
      <c r="D38" s="588"/>
      <c r="E38" s="588"/>
      <c r="F38" s="588"/>
    </row>
    <row r="39" ht="12.75">
      <c r="A39" s="40"/>
    </row>
    <row r="42" ht="12.75">
      <c r="A42" s="41"/>
    </row>
    <row r="54" ht="12.75">
      <c r="D54" s="42"/>
    </row>
    <row r="55" ht="12.75">
      <c r="D55" s="42"/>
    </row>
  </sheetData>
  <mergeCells count="3">
    <mergeCell ref="A1:F1"/>
    <mergeCell ref="A37:F38"/>
    <mergeCell ref="H12:I12"/>
  </mergeCells>
  <printOptions/>
  <pageMargins left="0.75" right="0.75" top="1" bottom="1" header="0.4921259845" footer="0.4921259845"/>
  <pageSetup fitToHeight="1" fitToWidth="1"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CE40"/>
  <sheetViews>
    <sheetView showGridLines="0" workbookViewId="0" topLeftCell="A1">
      <selection activeCell="A1" sqref="A1:L1"/>
    </sheetView>
  </sheetViews>
  <sheetFormatPr defaultColWidth="11.421875" defaultRowHeight="12.75"/>
  <cols>
    <col min="1" max="1" width="14.421875" style="40" customWidth="1"/>
    <col min="2" max="4" width="7.28125" style="40" customWidth="1"/>
    <col min="5" max="5" width="10.140625" style="40" customWidth="1"/>
    <col min="6" max="6" width="9.8515625" style="40" customWidth="1"/>
    <col min="7" max="7" width="12.421875" style="40" customWidth="1"/>
    <col min="8" max="10" width="7.28125" style="40" customWidth="1"/>
    <col min="11" max="11" width="12.421875" style="40" customWidth="1"/>
    <col min="12" max="12" width="9.140625" style="40" customWidth="1"/>
    <col min="13" max="13" width="11.421875" style="43" customWidth="1"/>
    <col min="14" max="16384" width="11.421875" style="40" customWidth="1"/>
  </cols>
  <sheetData>
    <row r="1" spans="1:13" s="13" customFormat="1" ht="30" customHeight="1" thickBot="1">
      <c r="A1" s="570" t="s">
        <v>337</v>
      </c>
      <c r="B1" s="570"/>
      <c r="C1" s="570"/>
      <c r="D1" s="570"/>
      <c r="E1" s="570"/>
      <c r="F1" s="570"/>
      <c r="G1" s="570"/>
      <c r="H1" s="570"/>
      <c r="I1" s="570"/>
      <c r="J1" s="570"/>
      <c r="K1" s="570"/>
      <c r="L1" s="570"/>
      <c r="M1" s="12"/>
    </row>
    <row r="2" spans="1:12" ht="14.25" customHeight="1" thickBot="1">
      <c r="A2" s="589" t="s">
        <v>338</v>
      </c>
      <c r="B2" s="589" t="s">
        <v>339</v>
      </c>
      <c r="C2" s="589"/>
      <c r="D2" s="589"/>
      <c r="E2" s="589"/>
      <c r="F2" s="589"/>
      <c r="G2" s="589"/>
      <c r="H2" s="589" t="s">
        <v>340</v>
      </c>
      <c r="I2" s="589"/>
      <c r="J2" s="589"/>
      <c r="K2" s="589"/>
      <c r="L2" s="591" t="s">
        <v>341</v>
      </c>
    </row>
    <row r="3" spans="1:12" ht="35.25" customHeight="1" thickBot="1">
      <c r="A3" s="589"/>
      <c r="B3" s="589" t="s">
        <v>36</v>
      </c>
      <c r="C3" s="589" t="s">
        <v>34</v>
      </c>
      <c r="D3" s="591" t="s">
        <v>110</v>
      </c>
      <c r="E3" s="592" t="s">
        <v>342</v>
      </c>
      <c r="F3" s="592" t="s">
        <v>343</v>
      </c>
      <c r="G3" s="589" t="s">
        <v>344</v>
      </c>
      <c r="H3" s="589" t="s">
        <v>36</v>
      </c>
      <c r="I3" s="589" t="s">
        <v>34</v>
      </c>
      <c r="J3" s="591" t="s">
        <v>110</v>
      </c>
      <c r="K3" s="589" t="s">
        <v>344</v>
      </c>
      <c r="L3" s="591"/>
    </row>
    <row r="4" spans="1:12" ht="13.5" thickBot="1">
      <c r="A4" s="589"/>
      <c r="B4" s="589"/>
      <c r="C4" s="589"/>
      <c r="D4" s="591"/>
      <c r="E4" s="589"/>
      <c r="F4" s="589"/>
      <c r="G4" s="589"/>
      <c r="H4" s="589"/>
      <c r="I4" s="589"/>
      <c r="J4" s="591"/>
      <c r="K4" s="589"/>
      <c r="L4" s="591"/>
    </row>
    <row r="5" spans="1:12" ht="12.75">
      <c r="A5" s="349" t="s">
        <v>112</v>
      </c>
      <c r="B5" s="335"/>
      <c r="C5" s="335">
        <v>71</v>
      </c>
      <c r="D5" s="334">
        <v>71</v>
      </c>
      <c r="E5" s="335"/>
      <c r="F5" s="350">
        <v>71</v>
      </c>
      <c r="G5" s="335"/>
      <c r="H5" s="335">
        <v>27</v>
      </c>
      <c r="I5" s="335">
        <v>40</v>
      </c>
      <c r="J5" s="334">
        <v>67</v>
      </c>
      <c r="K5" s="335">
        <v>1</v>
      </c>
      <c r="L5" s="282">
        <v>138</v>
      </c>
    </row>
    <row r="6" spans="1:12" ht="12.75">
      <c r="A6" s="351" t="s">
        <v>113</v>
      </c>
      <c r="B6" s="339">
        <v>1</v>
      </c>
      <c r="C6" s="339">
        <v>40</v>
      </c>
      <c r="D6" s="338">
        <v>41</v>
      </c>
      <c r="E6" s="339"/>
      <c r="F6" s="352">
        <v>41</v>
      </c>
      <c r="G6" s="339">
        <v>1</v>
      </c>
      <c r="H6" s="339">
        <v>10</v>
      </c>
      <c r="I6" s="339">
        <v>6</v>
      </c>
      <c r="J6" s="338">
        <v>16</v>
      </c>
      <c r="K6" s="339">
        <v>2</v>
      </c>
      <c r="L6" s="290">
        <v>57</v>
      </c>
    </row>
    <row r="7" spans="1:12" ht="12.75">
      <c r="A7" s="351" t="s">
        <v>114</v>
      </c>
      <c r="B7" s="339"/>
      <c r="C7" s="339">
        <v>50</v>
      </c>
      <c r="D7" s="338">
        <v>50</v>
      </c>
      <c r="E7" s="339"/>
      <c r="F7" s="352">
        <v>50</v>
      </c>
      <c r="G7" s="339">
        <v>1</v>
      </c>
      <c r="H7" s="339">
        <v>9</v>
      </c>
      <c r="I7" s="339">
        <v>9</v>
      </c>
      <c r="J7" s="338">
        <v>18</v>
      </c>
      <c r="K7" s="339"/>
      <c r="L7" s="290">
        <v>68</v>
      </c>
    </row>
    <row r="8" spans="1:12" ht="12.75">
      <c r="A8" s="351" t="s">
        <v>115</v>
      </c>
      <c r="B8" s="339"/>
      <c r="C8" s="339">
        <v>51</v>
      </c>
      <c r="D8" s="338">
        <v>51</v>
      </c>
      <c r="E8" s="339"/>
      <c r="F8" s="352">
        <v>51</v>
      </c>
      <c r="G8" s="339">
        <v>1</v>
      </c>
      <c r="H8" s="339">
        <v>16</v>
      </c>
      <c r="I8" s="339">
        <v>22</v>
      </c>
      <c r="J8" s="338">
        <v>38</v>
      </c>
      <c r="K8" s="339">
        <v>1</v>
      </c>
      <c r="L8" s="290">
        <v>89</v>
      </c>
    </row>
    <row r="9" spans="1:12" ht="12.75">
      <c r="A9" s="351" t="s">
        <v>116</v>
      </c>
      <c r="B9" s="339"/>
      <c r="C9" s="339">
        <v>52</v>
      </c>
      <c r="D9" s="338">
        <v>52</v>
      </c>
      <c r="E9" s="339"/>
      <c r="F9" s="352">
        <v>52</v>
      </c>
      <c r="G9" s="339">
        <v>3</v>
      </c>
      <c r="H9" s="339">
        <v>13</v>
      </c>
      <c r="I9" s="339">
        <v>18</v>
      </c>
      <c r="J9" s="338">
        <v>31</v>
      </c>
      <c r="K9" s="339">
        <v>2</v>
      </c>
      <c r="L9" s="290">
        <v>83</v>
      </c>
    </row>
    <row r="10" spans="1:12" ht="12.75">
      <c r="A10" s="351" t="s">
        <v>117</v>
      </c>
      <c r="B10" s="339">
        <v>1</v>
      </c>
      <c r="C10" s="339">
        <v>47</v>
      </c>
      <c r="D10" s="338">
        <v>48</v>
      </c>
      <c r="E10" s="339"/>
      <c r="F10" s="352">
        <v>48</v>
      </c>
      <c r="G10" s="339">
        <v>1</v>
      </c>
      <c r="H10" s="339">
        <v>18</v>
      </c>
      <c r="I10" s="339">
        <v>26</v>
      </c>
      <c r="J10" s="338">
        <v>44</v>
      </c>
      <c r="K10" s="339">
        <v>1</v>
      </c>
      <c r="L10" s="290">
        <v>92</v>
      </c>
    </row>
    <row r="11" spans="1:12" ht="12.75">
      <c r="A11" s="351" t="s">
        <v>118</v>
      </c>
      <c r="B11" s="339"/>
      <c r="C11" s="339">
        <v>76</v>
      </c>
      <c r="D11" s="338">
        <v>76</v>
      </c>
      <c r="E11" s="339"/>
      <c r="F11" s="352">
        <v>76</v>
      </c>
      <c r="G11" s="339"/>
      <c r="H11" s="339">
        <v>25</v>
      </c>
      <c r="I11" s="339">
        <v>26</v>
      </c>
      <c r="J11" s="338">
        <v>51</v>
      </c>
      <c r="K11" s="339"/>
      <c r="L11" s="290">
        <v>127</v>
      </c>
    </row>
    <row r="12" spans="1:12" ht="12.75">
      <c r="A12" s="351" t="s">
        <v>119</v>
      </c>
      <c r="B12" s="339"/>
      <c r="C12" s="339">
        <v>70</v>
      </c>
      <c r="D12" s="338">
        <v>70</v>
      </c>
      <c r="E12" s="339"/>
      <c r="F12" s="352">
        <v>70</v>
      </c>
      <c r="G12" s="339">
        <v>1</v>
      </c>
      <c r="H12" s="339">
        <v>24</v>
      </c>
      <c r="I12" s="339">
        <v>38</v>
      </c>
      <c r="J12" s="338">
        <v>62</v>
      </c>
      <c r="K12" s="339"/>
      <c r="L12" s="290">
        <v>132</v>
      </c>
    </row>
    <row r="13" spans="1:12" ht="12.75">
      <c r="A13" s="351" t="s">
        <v>120</v>
      </c>
      <c r="B13" s="339">
        <v>1</v>
      </c>
      <c r="C13" s="339">
        <v>81</v>
      </c>
      <c r="D13" s="338">
        <v>82</v>
      </c>
      <c r="E13" s="339"/>
      <c r="F13" s="352">
        <v>82</v>
      </c>
      <c r="G13" s="339">
        <v>1</v>
      </c>
      <c r="H13" s="339">
        <v>28</v>
      </c>
      <c r="I13" s="339">
        <v>34</v>
      </c>
      <c r="J13" s="338">
        <v>62</v>
      </c>
      <c r="K13" s="339">
        <v>1</v>
      </c>
      <c r="L13" s="290">
        <v>144</v>
      </c>
    </row>
    <row r="14" spans="1:12" ht="12.75">
      <c r="A14" s="351" t="s">
        <v>121</v>
      </c>
      <c r="B14" s="339"/>
      <c r="C14" s="339">
        <v>75</v>
      </c>
      <c r="D14" s="338">
        <v>75</v>
      </c>
      <c r="E14" s="339"/>
      <c r="F14" s="352">
        <v>75</v>
      </c>
      <c r="G14" s="339"/>
      <c r="H14" s="339">
        <v>25</v>
      </c>
      <c r="I14" s="339">
        <v>32</v>
      </c>
      <c r="J14" s="338">
        <v>57</v>
      </c>
      <c r="K14" s="339">
        <v>4</v>
      </c>
      <c r="L14" s="290">
        <v>132</v>
      </c>
    </row>
    <row r="15" spans="1:55" ht="12.75">
      <c r="A15" s="351" t="s">
        <v>122</v>
      </c>
      <c r="B15" s="339"/>
      <c r="C15" s="339">
        <v>106</v>
      </c>
      <c r="D15" s="338">
        <v>106</v>
      </c>
      <c r="E15" s="339"/>
      <c r="F15" s="352">
        <v>106</v>
      </c>
      <c r="G15" s="339">
        <v>4</v>
      </c>
      <c r="H15" s="339">
        <v>24</v>
      </c>
      <c r="I15" s="339">
        <v>42</v>
      </c>
      <c r="J15" s="338">
        <v>66</v>
      </c>
      <c r="K15" s="339">
        <v>2</v>
      </c>
      <c r="L15" s="290">
        <v>172</v>
      </c>
      <c r="R15" s="120"/>
      <c r="S15" s="120"/>
      <c r="T15" s="120"/>
      <c r="Y15" s="120"/>
      <c r="Z15" s="120"/>
      <c r="AA15" s="120"/>
      <c r="AF15" s="120"/>
      <c r="AG15" s="120"/>
      <c r="AH15" s="120"/>
      <c r="AM15" s="120"/>
      <c r="AN15" s="120"/>
      <c r="AO15" s="120"/>
      <c r="AT15" s="120"/>
      <c r="AU15" s="120"/>
      <c r="AV15" s="120"/>
      <c r="BA15" s="120"/>
      <c r="BB15" s="120"/>
      <c r="BC15" s="120"/>
    </row>
    <row r="16" spans="1:83" ht="12.75">
      <c r="A16" s="351" t="s">
        <v>123</v>
      </c>
      <c r="B16" s="339">
        <v>15</v>
      </c>
      <c r="C16" s="339">
        <v>102</v>
      </c>
      <c r="D16" s="338">
        <v>117</v>
      </c>
      <c r="E16" s="339"/>
      <c r="F16" s="352">
        <v>102</v>
      </c>
      <c r="G16" s="339">
        <v>16</v>
      </c>
      <c r="H16" s="339">
        <v>32</v>
      </c>
      <c r="I16" s="339">
        <v>47</v>
      </c>
      <c r="J16" s="338">
        <v>79</v>
      </c>
      <c r="K16" s="339">
        <v>4</v>
      </c>
      <c r="L16" s="290">
        <v>196</v>
      </c>
      <c r="R16" s="120"/>
      <c r="S16" s="120"/>
      <c r="T16" s="120"/>
      <c r="Y16" s="120"/>
      <c r="Z16" s="120"/>
      <c r="AA16" s="120"/>
      <c r="AF16" s="120"/>
      <c r="AG16" s="120"/>
      <c r="AH16" s="120"/>
      <c r="AM16" s="120"/>
      <c r="AN16" s="120"/>
      <c r="AO16" s="120"/>
      <c r="AT16" s="120"/>
      <c r="AU16" s="120"/>
      <c r="AV16" s="120"/>
      <c r="BA16" s="120"/>
      <c r="BB16" s="120"/>
      <c r="BC16" s="120"/>
      <c r="BH16" s="120"/>
      <c r="BI16" s="120"/>
      <c r="BJ16" s="120"/>
      <c r="BO16" s="120"/>
      <c r="BP16" s="120"/>
      <c r="BQ16" s="120"/>
      <c r="BV16" s="120"/>
      <c r="BW16" s="120"/>
      <c r="BX16" s="120"/>
      <c r="CC16" s="120"/>
      <c r="CD16" s="120"/>
      <c r="CE16" s="120"/>
    </row>
    <row r="17" spans="1:83" ht="12.75">
      <c r="A17" s="351" t="s">
        <v>124</v>
      </c>
      <c r="B17" s="339">
        <v>8</v>
      </c>
      <c r="C17" s="339">
        <v>117</v>
      </c>
      <c r="D17" s="338">
        <v>125</v>
      </c>
      <c r="E17" s="339"/>
      <c r="F17" s="352">
        <v>117</v>
      </c>
      <c r="G17" s="339">
        <v>10</v>
      </c>
      <c r="H17" s="339">
        <v>60</v>
      </c>
      <c r="I17" s="339">
        <v>55</v>
      </c>
      <c r="J17" s="338">
        <v>115</v>
      </c>
      <c r="K17" s="339">
        <v>9</v>
      </c>
      <c r="L17" s="290">
        <v>240</v>
      </c>
      <c r="R17" s="120"/>
      <c r="S17" s="120"/>
      <c r="T17" s="120"/>
      <c r="Y17" s="120"/>
      <c r="Z17" s="120"/>
      <c r="AA17" s="120"/>
      <c r="AF17" s="120"/>
      <c r="AG17" s="120"/>
      <c r="AH17" s="120"/>
      <c r="AM17" s="120"/>
      <c r="AN17" s="120"/>
      <c r="AO17" s="120"/>
      <c r="AT17" s="120"/>
      <c r="AU17" s="120"/>
      <c r="AV17" s="120"/>
      <c r="BA17" s="120"/>
      <c r="BB17" s="120"/>
      <c r="BC17" s="120"/>
      <c r="BH17" s="120"/>
      <c r="BI17" s="120"/>
      <c r="BJ17" s="120"/>
      <c r="BO17" s="120"/>
      <c r="BP17" s="120"/>
      <c r="BQ17" s="120"/>
      <c r="BV17" s="120"/>
      <c r="BW17" s="120"/>
      <c r="BX17" s="120"/>
      <c r="CC17" s="120"/>
      <c r="CD17" s="120"/>
      <c r="CE17" s="120"/>
    </row>
    <row r="18" spans="1:83" ht="12.75">
      <c r="A18" s="351" t="s">
        <v>125</v>
      </c>
      <c r="B18" s="339">
        <v>5</v>
      </c>
      <c r="C18" s="339">
        <v>133</v>
      </c>
      <c r="D18" s="338">
        <v>138</v>
      </c>
      <c r="E18" s="339"/>
      <c r="F18" s="352">
        <v>133</v>
      </c>
      <c r="G18" s="339">
        <v>4</v>
      </c>
      <c r="H18" s="339">
        <v>58</v>
      </c>
      <c r="I18" s="339">
        <v>56</v>
      </c>
      <c r="J18" s="338">
        <v>114</v>
      </c>
      <c r="K18" s="339">
        <v>8</v>
      </c>
      <c r="L18" s="290">
        <v>252</v>
      </c>
      <c r="R18" s="120"/>
      <c r="S18" s="120"/>
      <c r="T18" s="120"/>
      <c r="Y18" s="120"/>
      <c r="Z18" s="120"/>
      <c r="AA18" s="120"/>
      <c r="AF18" s="120"/>
      <c r="AG18" s="120"/>
      <c r="AH18" s="120"/>
      <c r="AM18" s="120"/>
      <c r="AN18" s="120"/>
      <c r="AO18" s="120"/>
      <c r="AT18" s="120"/>
      <c r="AU18" s="120"/>
      <c r="AV18" s="120"/>
      <c r="BA18" s="120"/>
      <c r="BB18" s="120"/>
      <c r="BC18" s="120"/>
      <c r="BH18" s="120"/>
      <c r="BI18" s="120"/>
      <c r="BJ18" s="120"/>
      <c r="BO18" s="120"/>
      <c r="BP18" s="120"/>
      <c r="BQ18" s="120"/>
      <c r="BV18" s="120"/>
      <c r="BW18" s="120"/>
      <c r="BX18" s="120"/>
      <c r="CC18" s="120"/>
      <c r="CD18" s="120"/>
      <c r="CE18" s="120"/>
    </row>
    <row r="19" spans="1:83" ht="12.75">
      <c r="A19" s="351" t="s">
        <v>126</v>
      </c>
      <c r="B19" s="339">
        <v>5</v>
      </c>
      <c r="C19" s="339">
        <v>144</v>
      </c>
      <c r="D19" s="338">
        <v>149</v>
      </c>
      <c r="E19" s="339"/>
      <c r="F19" s="352">
        <v>145</v>
      </c>
      <c r="G19" s="339">
        <v>6</v>
      </c>
      <c r="H19" s="339">
        <v>60</v>
      </c>
      <c r="I19" s="339">
        <v>56</v>
      </c>
      <c r="J19" s="338">
        <v>116</v>
      </c>
      <c r="K19" s="339">
        <v>10</v>
      </c>
      <c r="L19" s="290">
        <v>265</v>
      </c>
      <c r="R19" s="120"/>
      <c r="S19" s="120"/>
      <c r="T19" s="120"/>
      <c r="Y19" s="120"/>
      <c r="Z19" s="120"/>
      <c r="AA19" s="120"/>
      <c r="AF19" s="120"/>
      <c r="AG19" s="120"/>
      <c r="AH19" s="120"/>
      <c r="AM19" s="120"/>
      <c r="AN19" s="120"/>
      <c r="AO19" s="120"/>
      <c r="AT19" s="120"/>
      <c r="AU19" s="120"/>
      <c r="AV19" s="120"/>
      <c r="BA19" s="120"/>
      <c r="BB19" s="120"/>
      <c r="BC19" s="120"/>
      <c r="BH19" s="120"/>
      <c r="BI19" s="120"/>
      <c r="BJ19" s="120"/>
      <c r="BO19" s="120"/>
      <c r="BP19" s="120"/>
      <c r="BQ19" s="120"/>
      <c r="BV19" s="120"/>
      <c r="BW19" s="120"/>
      <c r="BX19" s="120"/>
      <c r="CC19" s="120"/>
      <c r="CD19" s="120"/>
      <c r="CE19" s="120"/>
    </row>
    <row r="20" spans="1:83" ht="12.75">
      <c r="A20" s="351" t="s">
        <v>127</v>
      </c>
      <c r="B20" s="339">
        <v>4</v>
      </c>
      <c r="C20" s="339">
        <v>151</v>
      </c>
      <c r="D20" s="338">
        <v>155</v>
      </c>
      <c r="E20" s="339"/>
      <c r="F20" s="352">
        <v>152</v>
      </c>
      <c r="G20" s="339">
        <v>6</v>
      </c>
      <c r="H20" s="339">
        <v>102</v>
      </c>
      <c r="I20" s="339">
        <v>90</v>
      </c>
      <c r="J20" s="338">
        <v>192</v>
      </c>
      <c r="K20" s="339">
        <v>16</v>
      </c>
      <c r="L20" s="290">
        <v>347</v>
      </c>
      <c r="R20" s="120"/>
      <c r="S20" s="120"/>
      <c r="T20" s="120"/>
      <c r="Y20" s="120"/>
      <c r="Z20" s="120"/>
      <c r="AA20" s="120"/>
      <c r="AF20" s="120"/>
      <c r="AG20" s="120"/>
      <c r="AH20" s="120"/>
      <c r="AM20" s="120"/>
      <c r="AN20" s="120"/>
      <c r="AO20" s="120"/>
      <c r="AT20" s="120"/>
      <c r="AU20" s="120"/>
      <c r="AV20" s="120"/>
      <c r="BA20" s="120"/>
      <c r="BB20" s="120"/>
      <c r="BC20" s="120"/>
      <c r="BH20" s="120"/>
      <c r="BI20" s="120"/>
      <c r="BJ20" s="120"/>
      <c r="BO20" s="120"/>
      <c r="BP20" s="120"/>
      <c r="BQ20" s="120"/>
      <c r="BV20" s="120"/>
      <c r="BW20" s="120"/>
      <c r="BX20" s="120"/>
      <c r="CC20" s="120"/>
      <c r="CD20" s="120"/>
      <c r="CE20" s="120"/>
    </row>
    <row r="21" spans="1:83" ht="12.75">
      <c r="A21" s="351" t="s">
        <v>128</v>
      </c>
      <c r="B21" s="339">
        <v>599</v>
      </c>
      <c r="C21" s="339">
        <v>216</v>
      </c>
      <c r="D21" s="338">
        <v>815</v>
      </c>
      <c r="E21" s="339"/>
      <c r="F21" s="352">
        <v>170</v>
      </c>
      <c r="G21" s="339">
        <v>616</v>
      </c>
      <c r="H21" s="339">
        <v>98</v>
      </c>
      <c r="I21" s="339">
        <v>107</v>
      </c>
      <c r="J21" s="338">
        <v>205</v>
      </c>
      <c r="K21" s="339">
        <v>19</v>
      </c>
      <c r="L21" s="290">
        <v>1020</v>
      </c>
      <c r="R21" s="120"/>
      <c r="S21" s="120"/>
      <c r="T21" s="120"/>
      <c r="Y21" s="120"/>
      <c r="Z21" s="120"/>
      <c r="AA21" s="120"/>
      <c r="AF21" s="120"/>
      <c r="AG21" s="120"/>
      <c r="AH21" s="120"/>
      <c r="AM21" s="120"/>
      <c r="AN21" s="120"/>
      <c r="AO21" s="120"/>
      <c r="AT21" s="120"/>
      <c r="AU21" s="120"/>
      <c r="AV21" s="120"/>
      <c r="BA21" s="120"/>
      <c r="BB21" s="120"/>
      <c r="BC21" s="120"/>
      <c r="BH21" s="120"/>
      <c r="BI21" s="120"/>
      <c r="BJ21" s="120"/>
      <c r="BO21" s="120"/>
      <c r="BP21" s="120"/>
      <c r="BQ21" s="120"/>
      <c r="BV21" s="120"/>
      <c r="BW21" s="120"/>
      <c r="BX21" s="120"/>
      <c r="CC21" s="120"/>
      <c r="CD21" s="120"/>
      <c r="CE21" s="120"/>
    </row>
    <row r="22" spans="1:83" ht="12.75">
      <c r="A22" s="351" t="s">
        <v>129</v>
      </c>
      <c r="B22" s="339">
        <v>281</v>
      </c>
      <c r="C22" s="339">
        <v>211</v>
      </c>
      <c r="D22" s="338">
        <v>492</v>
      </c>
      <c r="E22" s="352">
        <v>16</v>
      </c>
      <c r="F22" s="352">
        <v>199</v>
      </c>
      <c r="G22" s="339">
        <v>252</v>
      </c>
      <c r="H22" s="339">
        <v>99</v>
      </c>
      <c r="I22" s="339">
        <v>100</v>
      </c>
      <c r="J22" s="338">
        <v>199</v>
      </c>
      <c r="K22" s="339">
        <v>7</v>
      </c>
      <c r="L22" s="290">
        <v>691</v>
      </c>
      <c r="R22" s="120"/>
      <c r="S22" s="120"/>
      <c r="T22" s="120"/>
      <c r="Y22" s="120"/>
      <c r="Z22" s="120"/>
      <c r="AA22" s="120"/>
      <c r="AF22" s="120"/>
      <c r="AG22" s="120"/>
      <c r="AH22" s="120"/>
      <c r="AM22" s="120"/>
      <c r="AN22" s="120"/>
      <c r="AO22" s="120"/>
      <c r="AT22" s="120"/>
      <c r="AU22" s="120"/>
      <c r="AV22" s="120"/>
      <c r="BA22" s="120"/>
      <c r="BB22" s="120"/>
      <c r="BC22" s="120"/>
      <c r="BH22" s="120"/>
      <c r="BI22" s="120"/>
      <c r="BJ22" s="120"/>
      <c r="BO22" s="120"/>
      <c r="BP22" s="120"/>
      <c r="BQ22" s="120"/>
      <c r="BV22" s="120"/>
      <c r="BW22" s="120"/>
      <c r="BX22" s="120"/>
      <c r="CC22" s="120"/>
      <c r="CD22" s="120"/>
      <c r="CE22" s="120"/>
    </row>
    <row r="23" spans="1:83" ht="12.75">
      <c r="A23" s="351" t="s">
        <v>130</v>
      </c>
      <c r="B23" s="339">
        <v>480</v>
      </c>
      <c r="C23" s="339">
        <v>244</v>
      </c>
      <c r="D23" s="338">
        <v>724</v>
      </c>
      <c r="E23" s="352">
        <v>312</v>
      </c>
      <c r="F23" s="352">
        <v>189</v>
      </c>
      <c r="G23" s="339">
        <v>207</v>
      </c>
      <c r="H23" s="339">
        <v>153</v>
      </c>
      <c r="I23" s="339">
        <v>118</v>
      </c>
      <c r="J23" s="338">
        <v>271</v>
      </c>
      <c r="K23" s="339">
        <v>9</v>
      </c>
      <c r="L23" s="290">
        <v>995</v>
      </c>
      <c r="R23" s="120"/>
      <c r="S23" s="120"/>
      <c r="T23" s="120"/>
      <c r="Y23" s="120"/>
      <c r="Z23" s="120"/>
      <c r="AA23" s="120"/>
      <c r="AF23" s="120"/>
      <c r="AG23" s="120"/>
      <c r="AH23" s="120"/>
      <c r="AM23" s="120"/>
      <c r="AN23" s="120"/>
      <c r="AO23" s="120"/>
      <c r="AT23" s="120"/>
      <c r="AU23" s="120"/>
      <c r="AV23" s="120"/>
      <c r="BA23" s="120"/>
      <c r="BB23" s="120"/>
      <c r="BC23" s="120"/>
      <c r="BH23" s="120"/>
      <c r="BI23" s="120"/>
      <c r="BJ23" s="120"/>
      <c r="BO23" s="120"/>
      <c r="BP23" s="120"/>
      <c r="BQ23" s="120"/>
      <c r="BV23" s="120"/>
      <c r="BW23" s="120"/>
      <c r="BX23" s="120"/>
      <c r="CC23" s="120"/>
      <c r="CD23" s="120"/>
      <c r="CE23" s="120"/>
    </row>
    <row r="24" spans="1:83" ht="12.75">
      <c r="A24" s="351" t="s">
        <v>131</v>
      </c>
      <c r="B24" s="339">
        <v>750</v>
      </c>
      <c r="C24" s="339">
        <v>399</v>
      </c>
      <c r="D24" s="338">
        <v>1149</v>
      </c>
      <c r="E24" s="352">
        <v>769</v>
      </c>
      <c r="F24" s="352">
        <v>215</v>
      </c>
      <c r="G24" s="339">
        <v>147</v>
      </c>
      <c r="H24" s="339">
        <v>137</v>
      </c>
      <c r="I24" s="339">
        <v>153</v>
      </c>
      <c r="J24" s="338">
        <v>290</v>
      </c>
      <c r="K24" s="339">
        <v>9</v>
      </c>
      <c r="L24" s="290">
        <v>1439</v>
      </c>
      <c r="R24" s="120"/>
      <c r="S24" s="120"/>
      <c r="T24" s="120"/>
      <c r="Y24" s="120"/>
      <c r="Z24" s="120"/>
      <c r="AA24" s="120"/>
      <c r="AF24" s="120"/>
      <c r="AG24" s="120"/>
      <c r="AH24" s="120"/>
      <c r="AM24" s="120"/>
      <c r="AN24" s="120"/>
      <c r="AO24" s="120"/>
      <c r="AT24" s="120"/>
      <c r="AU24" s="120"/>
      <c r="AV24" s="120"/>
      <c r="BA24" s="120"/>
      <c r="BB24" s="120"/>
      <c r="BC24" s="120"/>
      <c r="BH24" s="120"/>
      <c r="BI24" s="120"/>
      <c r="BJ24" s="120"/>
      <c r="BO24" s="120"/>
      <c r="BP24" s="120"/>
      <c r="BQ24" s="120"/>
      <c r="BV24" s="120"/>
      <c r="BW24" s="120"/>
      <c r="BX24" s="120"/>
      <c r="CC24" s="120"/>
      <c r="CD24" s="120"/>
      <c r="CE24" s="120"/>
    </row>
    <row r="25" spans="1:83" ht="12.75">
      <c r="A25" s="351" t="s">
        <v>132</v>
      </c>
      <c r="B25" s="339">
        <v>698</v>
      </c>
      <c r="C25" s="339">
        <v>465</v>
      </c>
      <c r="D25" s="338">
        <v>1163</v>
      </c>
      <c r="E25" s="352">
        <v>863</v>
      </c>
      <c r="F25" s="352">
        <v>177</v>
      </c>
      <c r="G25" s="339">
        <v>118</v>
      </c>
      <c r="H25" s="339">
        <v>141</v>
      </c>
      <c r="I25" s="339">
        <v>170</v>
      </c>
      <c r="J25" s="338">
        <v>311</v>
      </c>
      <c r="K25" s="339">
        <v>11</v>
      </c>
      <c r="L25" s="290">
        <v>1474</v>
      </c>
      <c r="R25" s="120"/>
      <c r="S25" s="120"/>
      <c r="T25" s="120"/>
      <c r="Y25" s="120"/>
      <c r="Z25" s="120"/>
      <c r="AA25" s="120"/>
      <c r="AF25" s="120"/>
      <c r="AG25" s="120"/>
      <c r="AH25" s="120"/>
      <c r="AM25" s="120"/>
      <c r="AN25" s="120"/>
      <c r="AO25" s="120"/>
      <c r="AT25" s="120"/>
      <c r="AU25" s="120"/>
      <c r="AV25" s="120"/>
      <c r="BA25" s="120"/>
      <c r="BB25" s="120"/>
      <c r="BC25" s="120"/>
      <c r="BH25" s="120"/>
      <c r="BI25" s="120"/>
      <c r="BJ25" s="120"/>
      <c r="BO25" s="120"/>
      <c r="BP25" s="120"/>
      <c r="BQ25" s="120"/>
      <c r="BV25" s="120"/>
      <c r="BW25" s="120"/>
      <c r="BX25" s="120"/>
      <c r="CC25" s="120"/>
      <c r="CD25" s="120"/>
      <c r="CE25" s="120"/>
    </row>
    <row r="26" spans="1:83" ht="12.75">
      <c r="A26" s="351" t="s">
        <v>133</v>
      </c>
      <c r="B26" s="339">
        <v>5195</v>
      </c>
      <c r="C26" s="339">
        <v>7952</v>
      </c>
      <c r="D26" s="338">
        <v>13147</v>
      </c>
      <c r="E26" s="352">
        <v>13</v>
      </c>
      <c r="F26" s="352">
        <v>995</v>
      </c>
      <c r="G26" s="339">
        <v>314</v>
      </c>
      <c r="H26" s="339">
        <v>121</v>
      </c>
      <c r="I26" s="339">
        <v>179</v>
      </c>
      <c r="J26" s="338">
        <v>300</v>
      </c>
      <c r="K26" s="339">
        <v>12</v>
      </c>
      <c r="L26" s="290">
        <v>13447</v>
      </c>
      <c r="R26" s="120"/>
      <c r="S26" s="120"/>
      <c r="T26" s="120"/>
      <c r="Y26" s="120"/>
      <c r="Z26" s="120"/>
      <c r="AA26" s="120"/>
      <c r="AF26" s="120"/>
      <c r="AG26" s="120"/>
      <c r="AH26" s="120"/>
      <c r="AM26" s="120"/>
      <c r="AN26" s="120"/>
      <c r="AO26" s="120"/>
      <c r="AT26" s="120"/>
      <c r="AU26" s="120"/>
      <c r="AV26" s="120"/>
      <c r="BA26" s="120"/>
      <c r="BB26" s="120"/>
      <c r="BC26" s="120"/>
      <c r="BH26" s="120"/>
      <c r="BI26" s="120"/>
      <c r="BJ26" s="120"/>
      <c r="BO26" s="120"/>
      <c r="BP26" s="120"/>
      <c r="BQ26" s="120"/>
      <c r="BV26" s="120"/>
      <c r="BW26" s="120"/>
      <c r="BX26" s="120"/>
      <c r="CC26" s="120"/>
      <c r="CD26" s="120"/>
      <c r="CE26" s="120"/>
    </row>
    <row r="27" spans="1:83" ht="12.75">
      <c r="A27" s="351" t="s">
        <v>134</v>
      </c>
      <c r="B27" s="339">
        <v>993</v>
      </c>
      <c r="C27" s="339">
        <v>1514</v>
      </c>
      <c r="D27" s="338">
        <v>2507</v>
      </c>
      <c r="E27" s="352"/>
      <c r="F27" s="352">
        <v>331</v>
      </c>
      <c r="G27" s="339">
        <v>60</v>
      </c>
      <c r="H27" s="339">
        <v>56</v>
      </c>
      <c r="I27" s="339">
        <v>81</v>
      </c>
      <c r="J27" s="338">
        <v>137</v>
      </c>
      <c r="K27" s="339">
        <v>2</v>
      </c>
      <c r="L27" s="290">
        <v>2644</v>
      </c>
      <c r="R27" s="120"/>
      <c r="S27" s="120"/>
      <c r="T27" s="120"/>
      <c r="Y27" s="120"/>
      <c r="Z27" s="120"/>
      <c r="AA27" s="120"/>
      <c r="AF27" s="120"/>
      <c r="AG27" s="120"/>
      <c r="AH27" s="120"/>
      <c r="AM27" s="120"/>
      <c r="AN27" s="120"/>
      <c r="AO27" s="120"/>
      <c r="AT27" s="120"/>
      <c r="AU27" s="120"/>
      <c r="AV27" s="120"/>
      <c r="BA27" s="120"/>
      <c r="BB27" s="120"/>
      <c r="BC27" s="120"/>
      <c r="BH27" s="120"/>
      <c r="BI27" s="120"/>
      <c r="BJ27" s="120"/>
      <c r="BO27" s="120"/>
      <c r="BP27" s="120"/>
      <c r="BQ27" s="120"/>
      <c r="BV27" s="120"/>
      <c r="BW27" s="120"/>
      <c r="BX27" s="120"/>
      <c r="CC27" s="120"/>
      <c r="CD27" s="120"/>
      <c r="CE27" s="120"/>
    </row>
    <row r="28" spans="1:83" ht="12.75">
      <c r="A28" s="351" t="s">
        <v>135</v>
      </c>
      <c r="B28" s="339">
        <v>579</v>
      </c>
      <c r="C28" s="339">
        <v>913</v>
      </c>
      <c r="D28" s="338">
        <v>1492</v>
      </c>
      <c r="E28" s="352"/>
      <c r="F28" s="352">
        <v>216</v>
      </c>
      <c r="G28" s="339">
        <v>44</v>
      </c>
      <c r="H28" s="339">
        <v>26</v>
      </c>
      <c r="I28" s="339">
        <v>61</v>
      </c>
      <c r="J28" s="338">
        <v>87</v>
      </c>
      <c r="K28" s="339">
        <v>2</v>
      </c>
      <c r="L28" s="290">
        <v>1579</v>
      </c>
      <c r="R28" s="120"/>
      <c r="S28" s="120"/>
      <c r="T28" s="120"/>
      <c r="Y28" s="120"/>
      <c r="Z28" s="120"/>
      <c r="AA28" s="120"/>
      <c r="AF28" s="120"/>
      <c r="AG28" s="120"/>
      <c r="AH28" s="120"/>
      <c r="AM28" s="120"/>
      <c r="AN28" s="120"/>
      <c r="AO28" s="120"/>
      <c r="AT28" s="120"/>
      <c r="AU28" s="120"/>
      <c r="AV28" s="120"/>
      <c r="BA28" s="120"/>
      <c r="BB28" s="120"/>
      <c r="BC28" s="120"/>
      <c r="BH28" s="120"/>
      <c r="BI28" s="120"/>
      <c r="BJ28" s="120"/>
      <c r="BO28" s="120"/>
      <c r="BP28" s="120"/>
      <c r="BQ28" s="120"/>
      <c r="BV28" s="120"/>
      <c r="BW28" s="120"/>
      <c r="BX28" s="120"/>
      <c r="CC28" s="120"/>
      <c r="CD28" s="120"/>
      <c r="CE28" s="120"/>
    </row>
    <row r="29" spans="1:83" ht="12.75">
      <c r="A29" s="351" t="s">
        <v>136</v>
      </c>
      <c r="B29" s="339">
        <v>301</v>
      </c>
      <c r="C29" s="339">
        <v>503</v>
      </c>
      <c r="D29" s="338">
        <v>804</v>
      </c>
      <c r="E29" s="352"/>
      <c r="F29" s="352">
        <v>121</v>
      </c>
      <c r="G29" s="339">
        <v>9</v>
      </c>
      <c r="H29" s="339">
        <v>26</v>
      </c>
      <c r="I29" s="339">
        <v>39</v>
      </c>
      <c r="J29" s="338">
        <v>65</v>
      </c>
      <c r="K29" s="339"/>
      <c r="L29" s="290">
        <v>869</v>
      </c>
      <c r="R29" s="120"/>
      <c r="S29" s="120"/>
      <c r="T29" s="120"/>
      <c r="Y29" s="120"/>
      <c r="Z29" s="120"/>
      <c r="AA29" s="120"/>
      <c r="AF29" s="120"/>
      <c r="AG29" s="120"/>
      <c r="AH29" s="120"/>
      <c r="AM29" s="120"/>
      <c r="AN29" s="120"/>
      <c r="AO29" s="120"/>
      <c r="AT29" s="120"/>
      <c r="AU29" s="120"/>
      <c r="AV29" s="120"/>
      <c r="BA29" s="120"/>
      <c r="BB29" s="120"/>
      <c r="BC29" s="120"/>
      <c r="BH29" s="120"/>
      <c r="BI29" s="120"/>
      <c r="BJ29" s="120"/>
      <c r="BO29" s="120"/>
      <c r="BP29" s="120"/>
      <c r="BQ29" s="120"/>
      <c r="BV29" s="120"/>
      <c r="BW29" s="120"/>
      <c r="BX29" s="120"/>
      <c r="CC29" s="120"/>
      <c r="CD29" s="120"/>
      <c r="CE29" s="120"/>
    </row>
    <row r="30" spans="1:83" ht="12.75">
      <c r="A30" s="351" t="s">
        <v>137</v>
      </c>
      <c r="B30" s="339">
        <v>175</v>
      </c>
      <c r="C30" s="339">
        <v>306</v>
      </c>
      <c r="D30" s="338">
        <v>481</v>
      </c>
      <c r="E30" s="352"/>
      <c r="F30" s="352">
        <v>109</v>
      </c>
      <c r="G30" s="339">
        <v>1</v>
      </c>
      <c r="H30" s="339">
        <v>10</v>
      </c>
      <c r="I30" s="339">
        <v>29</v>
      </c>
      <c r="J30" s="338">
        <v>39</v>
      </c>
      <c r="K30" s="339"/>
      <c r="L30" s="290">
        <v>520</v>
      </c>
      <c r="R30" s="120"/>
      <c r="S30" s="120"/>
      <c r="T30" s="120"/>
      <c r="Y30" s="120"/>
      <c r="Z30" s="120"/>
      <c r="AA30" s="120"/>
      <c r="AF30" s="120"/>
      <c r="AG30" s="120"/>
      <c r="AH30" s="120"/>
      <c r="AM30" s="120"/>
      <c r="AN30" s="120"/>
      <c r="AO30" s="120"/>
      <c r="AT30" s="120"/>
      <c r="AU30" s="120"/>
      <c r="AV30" s="120"/>
      <c r="BA30" s="120"/>
      <c r="BB30" s="120"/>
      <c r="BC30" s="120"/>
      <c r="BH30" s="120"/>
      <c r="BI30" s="120"/>
      <c r="BJ30" s="120"/>
      <c r="BO30" s="120"/>
      <c r="BP30" s="120"/>
      <c r="BQ30" s="120"/>
      <c r="BV30" s="120"/>
      <c r="BW30" s="120"/>
      <c r="BX30" s="120"/>
      <c r="CC30" s="120"/>
      <c r="CD30" s="120"/>
      <c r="CE30" s="120"/>
    </row>
    <row r="31" spans="1:83" ht="12.75">
      <c r="A31" s="351" t="s">
        <v>138</v>
      </c>
      <c r="B31" s="339">
        <v>440</v>
      </c>
      <c r="C31" s="339">
        <v>794</v>
      </c>
      <c r="D31" s="338">
        <v>1234</v>
      </c>
      <c r="E31" s="352"/>
      <c r="F31" s="352">
        <v>226</v>
      </c>
      <c r="G31" s="339">
        <v>10</v>
      </c>
      <c r="H31" s="339">
        <v>9</v>
      </c>
      <c r="I31" s="339">
        <v>29</v>
      </c>
      <c r="J31" s="338">
        <v>38</v>
      </c>
      <c r="K31" s="339"/>
      <c r="L31" s="290">
        <v>1272</v>
      </c>
      <c r="R31" s="120"/>
      <c r="S31" s="120"/>
      <c r="T31" s="120"/>
      <c r="Y31" s="120"/>
      <c r="Z31" s="120"/>
      <c r="AA31" s="120"/>
      <c r="AF31" s="120"/>
      <c r="AG31" s="120"/>
      <c r="AH31" s="120"/>
      <c r="AM31" s="120"/>
      <c r="AN31" s="120"/>
      <c r="AO31" s="120"/>
      <c r="AT31" s="120"/>
      <c r="AU31" s="120"/>
      <c r="AV31" s="120"/>
      <c r="BA31" s="120"/>
      <c r="BB31" s="120"/>
      <c r="BC31" s="120"/>
      <c r="BH31" s="120"/>
      <c r="BI31" s="120"/>
      <c r="BJ31" s="120"/>
      <c r="BV31" s="120"/>
      <c r="BW31" s="120"/>
      <c r="BX31" s="120"/>
      <c r="CC31" s="120"/>
      <c r="CD31" s="120"/>
      <c r="CE31" s="120"/>
    </row>
    <row r="32" spans="1:83" ht="13.5" thickBot="1">
      <c r="A32" s="357" t="s">
        <v>139</v>
      </c>
      <c r="B32" s="346">
        <v>104</v>
      </c>
      <c r="C32" s="346">
        <v>209</v>
      </c>
      <c r="D32" s="345">
        <v>313</v>
      </c>
      <c r="E32" s="358"/>
      <c r="F32" s="358">
        <v>84</v>
      </c>
      <c r="G32" s="346">
        <v>1</v>
      </c>
      <c r="H32" s="346">
        <v>1</v>
      </c>
      <c r="I32" s="346">
        <v>1</v>
      </c>
      <c r="J32" s="345">
        <v>2</v>
      </c>
      <c r="K32" s="346"/>
      <c r="L32" s="321">
        <v>315</v>
      </c>
      <c r="R32" s="120"/>
      <c r="S32" s="120"/>
      <c r="T32" s="120"/>
      <c r="Y32" s="120"/>
      <c r="Z32" s="120"/>
      <c r="AA32" s="120"/>
      <c r="AF32" s="120"/>
      <c r="AG32" s="120"/>
      <c r="AH32" s="120"/>
      <c r="AM32" s="120"/>
      <c r="AN32" s="120"/>
      <c r="AO32" s="120"/>
      <c r="AT32" s="120"/>
      <c r="AU32" s="120"/>
      <c r="AV32" s="120"/>
      <c r="BA32" s="120"/>
      <c r="BB32" s="120"/>
      <c r="BC32" s="120"/>
      <c r="BO32" s="120"/>
      <c r="BP32" s="120"/>
      <c r="BQ32" s="120"/>
      <c r="BV32" s="120"/>
      <c r="BW32" s="120"/>
      <c r="BX32" s="120"/>
      <c r="CC32" s="120"/>
      <c r="CD32" s="120"/>
      <c r="CE32" s="120"/>
    </row>
    <row r="33" spans="1:83" ht="12.75">
      <c r="A33" s="347" t="s">
        <v>79</v>
      </c>
      <c r="B33" s="348">
        <v>10635</v>
      </c>
      <c r="C33" s="348">
        <v>15092</v>
      </c>
      <c r="D33" s="348">
        <v>25727</v>
      </c>
      <c r="E33" s="359">
        <v>1973</v>
      </c>
      <c r="F33" s="359">
        <v>4403</v>
      </c>
      <c r="G33" s="348">
        <v>1834</v>
      </c>
      <c r="H33" s="348">
        <v>1408</v>
      </c>
      <c r="I33" s="348">
        <v>1664</v>
      </c>
      <c r="J33" s="348">
        <v>3072</v>
      </c>
      <c r="K33" s="348">
        <v>132</v>
      </c>
      <c r="L33" s="323">
        <v>28799</v>
      </c>
      <c r="R33" s="120"/>
      <c r="S33" s="120"/>
      <c r="T33" s="120"/>
      <c r="Y33" s="120"/>
      <c r="Z33" s="120"/>
      <c r="AA33" s="120"/>
      <c r="AF33" s="120"/>
      <c r="AG33" s="120"/>
      <c r="AH33" s="120"/>
      <c r="AM33" s="120"/>
      <c r="AN33" s="120"/>
      <c r="AO33" s="120"/>
      <c r="AT33" s="120"/>
      <c r="AU33" s="120"/>
      <c r="AV33" s="120"/>
      <c r="BA33" s="120"/>
      <c r="BB33" s="120"/>
      <c r="BC33" s="120"/>
      <c r="BV33" s="120"/>
      <c r="BW33" s="120"/>
      <c r="BX33" s="120"/>
      <c r="CC33" s="120"/>
      <c r="CD33" s="120"/>
      <c r="CE33" s="120"/>
    </row>
    <row r="34" spans="1:83" ht="13.5" thickBot="1">
      <c r="A34" s="340" t="s">
        <v>140</v>
      </c>
      <c r="B34" s="342">
        <v>60.1</v>
      </c>
      <c r="C34" s="342">
        <v>59.7</v>
      </c>
      <c r="D34" s="342">
        <v>59.9</v>
      </c>
      <c r="E34" s="360">
        <v>58.6</v>
      </c>
      <c r="F34" s="360">
        <v>56.8</v>
      </c>
      <c r="G34" s="342">
        <v>57.3</v>
      </c>
      <c r="H34" s="342">
        <v>55.3</v>
      </c>
      <c r="I34" s="342">
        <v>55.6</v>
      </c>
      <c r="J34" s="342">
        <v>55.4</v>
      </c>
      <c r="K34" s="342">
        <v>54.8</v>
      </c>
      <c r="L34" s="361">
        <v>59.4</v>
      </c>
      <c r="M34" s="121"/>
      <c r="R34" s="120"/>
      <c r="S34" s="120"/>
      <c r="T34" s="120"/>
      <c r="Y34" s="120"/>
      <c r="Z34" s="120"/>
      <c r="AA34" s="120"/>
      <c r="AF34" s="120"/>
      <c r="AG34" s="120"/>
      <c r="AH34" s="120"/>
      <c r="AM34" s="120"/>
      <c r="AN34" s="120"/>
      <c r="AO34" s="120"/>
      <c r="AT34" s="120"/>
      <c r="AU34" s="120"/>
      <c r="AV34" s="120"/>
      <c r="BA34" s="120"/>
      <c r="BB34" s="120"/>
      <c r="BC34" s="120"/>
      <c r="BH34" s="120"/>
      <c r="BI34" s="120"/>
      <c r="BJ34" s="120"/>
      <c r="BO34" s="120"/>
      <c r="BP34" s="120"/>
      <c r="BQ34" s="120"/>
      <c r="BV34" s="120"/>
      <c r="BW34" s="120"/>
      <c r="BX34" s="120"/>
      <c r="CC34" s="120"/>
      <c r="CD34" s="120"/>
      <c r="CE34" s="120"/>
    </row>
    <row r="35" spans="1:12" ht="12.75">
      <c r="A35" s="38" t="s">
        <v>345</v>
      </c>
      <c r="B35" s="122"/>
      <c r="C35" s="122"/>
      <c r="D35" s="122"/>
      <c r="E35" s="122"/>
      <c r="F35" s="122"/>
      <c r="G35" s="122"/>
      <c r="H35" s="122"/>
      <c r="I35" s="122"/>
      <c r="J35" s="122"/>
      <c r="K35" s="122"/>
      <c r="L35" s="122"/>
    </row>
    <row r="36" spans="1:12" ht="12.75">
      <c r="A36" s="590" t="s">
        <v>346</v>
      </c>
      <c r="B36" s="590"/>
      <c r="C36" s="590"/>
      <c r="D36" s="590"/>
      <c r="E36" s="590"/>
      <c r="F36" s="590"/>
      <c r="G36" s="590"/>
      <c r="H36" s="590"/>
      <c r="I36" s="590"/>
      <c r="J36" s="590"/>
      <c r="K36" s="590"/>
      <c r="L36" s="590"/>
    </row>
    <row r="37" spans="1:12" ht="25.5" customHeight="1">
      <c r="A37" s="590" t="s">
        <v>347</v>
      </c>
      <c r="B37" s="590"/>
      <c r="C37" s="590"/>
      <c r="D37" s="590"/>
      <c r="E37" s="590"/>
      <c r="F37" s="590"/>
      <c r="G37" s="590"/>
      <c r="H37" s="590"/>
      <c r="I37" s="590"/>
      <c r="J37" s="590"/>
      <c r="K37" s="590"/>
      <c r="L37" s="590"/>
    </row>
    <row r="38" spans="1:12" ht="33.75" customHeight="1">
      <c r="A38" s="590" t="s">
        <v>348</v>
      </c>
      <c r="B38" s="590"/>
      <c r="C38" s="590"/>
      <c r="D38" s="590"/>
      <c r="E38" s="590"/>
      <c r="F38" s="590"/>
      <c r="G38" s="590"/>
      <c r="H38" s="590"/>
      <c r="I38" s="590"/>
      <c r="J38" s="590"/>
      <c r="K38" s="590"/>
      <c r="L38" s="590"/>
    </row>
    <row r="39" spans="1:12" ht="12.75">
      <c r="A39" s="123"/>
      <c r="B39" s="39"/>
      <c r="C39" s="39"/>
      <c r="D39" s="39"/>
      <c r="E39" s="39"/>
      <c r="F39" s="39"/>
      <c r="G39" s="39"/>
      <c r="H39" s="39"/>
      <c r="I39" s="39"/>
      <c r="J39" s="39"/>
      <c r="K39" s="39"/>
      <c r="L39" s="39"/>
    </row>
    <row r="40" ht="12.75">
      <c r="A40" s="41"/>
    </row>
  </sheetData>
  <mergeCells count="18">
    <mergeCell ref="A1:L1"/>
    <mergeCell ref="A2:A4"/>
    <mergeCell ref="B2:G2"/>
    <mergeCell ref="H2:K2"/>
    <mergeCell ref="L2:L4"/>
    <mergeCell ref="B3:B4"/>
    <mergeCell ref="C3:C4"/>
    <mergeCell ref="D3:D4"/>
    <mergeCell ref="E3:E4"/>
    <mergeCell ref="F3:F4"/>
    <mergeCell ref="K3:K4"/>
    <mergeCell ref="A36:L36"/>
    <mergeCell ref="A37:L37"/>
    <mergeCell ref="A38:L38"/>
    <mergeCell ref="G3:G4"/>
    <mergeCell ref="H3:H4"/>
    <mergeCell ref="I3:I4"/>
    <mergeCell ref="J3:J4"/>
  </mergeCells>
  <printOptions/>
  <pageMargins left="0.75" right="0.75" top="1" bottom="1" header="0.4921259845" footer="0.4921259845"/>
  <pageSetup horizontalDpi="600" verticalDpi="600" orientation="portrait" paperSize="9" scale="77" r:id="rId1"/>
</worksheet>
</file>

<file path=xl/worksheets/sheet12.xml><?xml version="1.0" encoding="utf-8"?>
<worksheet xmlns="http://schemas.openxmlformats.org/spreadsheetml/2006/main" xmlns:r="http://schemas.openxmlformats.org/officeDocument/2006/relationships">
  <dimension ref="A1:CB40"/>
  <sheetViews>
    <sheetView showGridLines="0" workbookViewId="0" topLeftCell="A1">
      <selection activeCell="A1" sqref="A1:L1"/>
    </sheetView>
  </sheetViews>
  <sheetFormatPr defaultColWidth="11.421875" defaultRowHeight="12.75"/>
  <cols>
    <col min="1" max="1" width="14.421875" style="40" customWidth="1"/>
    <col min="2" max="4" width="7.28125" style="40" customWidth="1"/>
    <col min="5" max="6" width="9.8515625" style="40" customWidth="1"/>
    <col min="7" max="7" width="12.7109375" style="40" customWidth="1"/>
    <col min="8" max="10" width="7.28125" style="40" customWidth="1"/>
    <col min="11" max="11" width="13.00390625" style="40" customWidth="1"/>
    <col min="12" max="12" width="8.8515625" style="40" customWidth="1"/>
    <col min="13" max="13" width="11.421875" style="124" customWidth="1"/>
    <col min="14" max="16384" width="11.421875" style="40" customWidth="1"/>
  </cols>
  <sheetData>
    <row r="1" spans="1:13" s="13" customFormat="1" ht="30" customHeight="1" thickBot="1">
      <c r="A1" s="570" t="s">
        <v>349</v>
      </c>
      <c r="B1" s="570"/>
      <c r="C1" s="570"/>
      <c r="D1" s="570"/>
      <c r="E1" s="570"/>
      <c r="F1" s="570"/>
      <c r="G1" s="570"/>
      <c r="H1" s="570"/>
      <c r="I1" s="570"/>
      <c r="J1" s="570"/>
      <c r="K1" s="570"/>
      <c r="L1" s="570"/>
      <c r="M1" s="12"/>
    </row>
    <row r="2" spans="1:12" ht="14.25" customHeight="1" thickBot="1">
      <c r="A2" s="589" t="s">
        <v>338</v>
      </c>
      <c r="B2" s="589" t="s">
        <v>339</v>
      </c>
      <c r="C2" s="589"/>
      <c r="D2" s="589"/>
      <c r="E2" s="589"/>
      <c r="F2" s="589"/>
      <c r="G2" s="589"/>
      <c r="H2" s="589" t="s">
        <v>340</v>
      </c>
      <c r="I2" s="589"/>
      <c r="J2" s="589"/>
      <c r="K2" s="589"/>
      <c r="L2" s="591" t="s">
        <v>350</v>
      </c>
    </row>
    <row r="3" spans="1:12" ht="33.75" customHeight="1" thickBot="1">
      <c r="A3" s="589"/>
      <c r="B3" s="589" t="s">
        <v>36</v>
      </c>
      <c r="C3" s="589" t="s">
        <v>34</v>
      </c>
      <c r="D3" s="591" t="s">
        <v>110</v>
      </c>
      <c r="E3" s="592" t="s">
        <v>342</v>
      </c>
      <c r="F3" s="592" t="s">
        <v>343</v>
      </c>
      <c r="G3" s="589" t="s">
        <v>344</v>
      </c>
      <c r="H3" s="589" t="s">
        <v>36</v>
      </c>
      <c r="I3" s="589" t="s">
        <v>34</v>
      </c>
      <c r="J3" s="591" t="s">
        <v>110</v>
      </c>
      <c r="K3" s="589" t="s">
        <v>344</v>
      </c>
      <c r="L3" s="591"/>
    </row>
    <row r="4" spans="1:12" ht="13.5" thickBot="1">
      <c r="A4" s="589"/>
      <c r="B4" s="589"/>
      <c r="C4" s="589"/>
      <c r="D4" s="591"/>
      <c r="E4" s="589"/>
      <c r="F4" s="589"/>
      <c r="G4" s="589"/>
      <c r="H4" s="589"/>
      <c r="I4" s="589"/>
      <c r="J4" s="591"/>
      <c r="K4" s="589"/>
      <c r="L4" s="591"/>
    </row>
    <row r="5" spans="1:12" ht="12.75">
      <c r="A5" s="349" t="s">
        <v>112</v>
      </c>
      <c r="B5" s="335"/>
      <c r="C5" s="335">
        <v>386</v>
      </c>
      <c r="D5" s="334">
        <v>386</v>
      </c>
      <c r="E5" s="335"/>
      <c r="F5" s="350">
        <v>386</v>
      </c>
      <c r="G5" s="335">
        <v>109</v>
      </c>
      <c r="H5" s="335">
        <v>3</v>
      </c>
      <c r="I5" s="335">
        <v>46</v>
      </c>
      <c r="J5" s="334">
        <v>49</v>
      </c>
      <c r="K5" s="335">
        <v>14</v>
      </c>
      <c r="L5" s="282">
        <v>435</v>
      </c>
    </row>
    <row r="6" spans="1:12" ht="12.75">
      <c r="A6" s="351" t="s">
        <v>113</v>
      </c>
      <c r="B6" s="339"/>
      <c r="C6" s="339">
        <v>129</v>
      </c>
      <c r="D6" s="338">
        <v>129</v>
      </c>
      <c r="E6" s="339"/>
      <c r="F6" s="352">
        <v>129</v>
      </c>
      <c r="G6" s="339">
        <v>75</v>
      </c>
      <c r="H6" s="339">
        <v>5</v>
      </c>
      <c r="I6" s="339">
        <v>13</v>
      </c>
      <c r="J6" s="338">
        <v>18</v>
      </c>
      <c r="K6" s="339">
        <v>8</v>
      </c>
      <c r="L6" s="290">
        <v>147</v>
      </c>
    </row>
    <row r="7" spans="1:12" ht="12.75">
      <c r="A7" s="351" t="s">
        <v>114</v>
      </c>
      <c r="B7" s="339"/>
      <c r="C7" s="339">
        <v>119</v>
      </c>
      <c r="D7" s="338">
        <v>119</v>
      </c>
      <c r="E7" s="339"/>
      <c r="F7" s="352">
        <v>119</v>
      </c>
      <c r="G7" s="339">
        <v>76</v>
      </c>
      <c r="H7" s="339"/>
      <c r="I7" s="339">
        <v>20</v>
      </c>
      <c r="J7" s="338">
        <v>20</v>
      </c>
      <c r="K7" s="339">
        <v>8</v>
      </c>
      <c r="L7" s="290">
        <v>139</v>
      </c>
    </row>
    <row r="8" spans="1:12" ht="12.75">
      <c r="A8" s="351" t="s">
        <v>115</v>
      </c>
      <c r="B8" s="339"/>
      <c r="C8" s="339">
        <v>137</v>
      </c>
      <c r="D8" s="338">
        <v>137</v>
      </c>
      <c r="E8" s="339"/>
      <c r="F8" s="352">
        <v>137</v>
      </c>
      <c r="G8" s="339">
        <v>79</v>
      </c>
      <c r="H8" s="339">
        <v>1</v>
      </c>
      <c r="I8" s="339">
        <v>12</v>
      </c>
      <c r="J8" s="338">
        <v>13</v>
      </c>
      <c r="K8" s="339">
        <v>5</v>
      </c>
      <c r="L8" s="290">
        <v>150</v>
      </c>
    </row>
    <row r="9" spans="1:12" ht="12.75">
      <c r="A9" s="351" t="s">
        <v>116</v>
      </c>
      <c r="B9" s="339"/>
      <c r="C9" s="339">
        <v>124</v>
      </c>
      <c r="D9" s="338">
        <v>124</v>
      </c>
      <c r="E9" s="339"/>
      <c r="F9" s="352">
        <v>124</v>
      </c>
      <c r="G9" s="339">
        <v>86</v>
      </c>
      <c r="H9" s="339">
        <v>6</v>
      </c>
      <c r="I9" s="339">
        <v>20</v>
      </c>
      <c r="J9" s="338">
        <v>26</v>
      </c>
      <c r="K9" s="339">
        <v>13</v>
      </c>
      <c r="L9" s="290">
        <v>150</v>
      </c>
    </row>
    <row r="10" spans="1:12" ht="12.75">
      <c r="A10" s="351" t="s">
        <v>117</v>
      </c>
      <c r="B10" s="339"/>
      <c r="C10" s="339">
        <v>123</v>
      </c>
      <c r="D10" s="338">
        <v>123</v>
      </c>
      <c r="E10" s="339"/>
      <c r="F10" s="352">
        <v>123</v>
      </c>
      <c r="G10" s="339">
        <v>78</v>
      </c>
      <c r="H10" s="339">
        <v>6</v>
      </c>
      <c r="I10" s="339">
        <v>18</v>
      </c>
      <c r="J10" s="338">
        <v>24</v>
      </c>
      <c r="K10" s="339">
        <v>14</v>
      </c>
      <c r="L10" s="290">
        <v>147</v>
      </c>
    </row>
    <row r="11" spans="1:12" ht="12.75">
      <c r="A11" s="351" t="s">
        <v>118</v>
      </c>
      <c r="B11" s="339"/>
      <c r="C11" s="339">
        <v>117</v>
      </c>
      <c r="D11" s="338">
        <v>117</v>
      </c>
      <c r="E11" s="339"/>
      <c r="F11" s="352">
        <v>117</v>
      </c>
      <c r="G11" s="339">
        <v>97</v>
      </c>
      <c r="H11" s="339">
        <v>4</v>
      </c>
      <c r="I11" s="339">
        <v>19</v>
      </c>
      <c r="J11" s="338">
        <v>23</v>
      </c>
      <c r="K11" s="339">
        <v>12</v>
      </c>
      <c r="L11" s="290">
        <v>140</v>
      </c>
    </row>
    <row r="12" spans="1:12" ht="12.75">
      <c r="A12" s="351" t="s">
        <v>119</v>
      </c>
      <c r="B12" s="339">
        <v>1</v>
      </c>
      <c r="C12" s="339">
        <v>123</v>
      </c>
      <c r="D12" s="338">
        <v>124</v>
      </c>
      <c r="E12" s="339"/>
      <c r="F12" s="352">
        <v>124</v>
      </c>
      <c r="G12" s="339">
        <v>77</v>
      </c>
      <c r="H12" s="339">
        <v>3</v>
      </c>
      <c r="I12" s="339">
        <v>24</v>
      </c>
      <c r="J12" s="338">
        <v>27</v>
      </c>
      <c r="K12" s="339">
        <v>17</v>
      </c>
      <c r="L12" s="290">
        <v>151</v>
      </c>
    </row>
    <row r="13" spans="1:12" ht="12.75">
      <c r="A13" s="351" t="s">
        <v>120</v>
      </c>
      <c r="B13" s="339"/>
      <c r="C13" s="339">
        <v>129</v>
      </c>
      <c r="D13" s="338">
        <v>129</v>
      </c>
      <c r="E13" s="339"/>
      <c r="F13" s="352">
        <v>129</v>
      </c>
      <c r="G13" s="339">
        <v>97</v>
      </c>
      <c r="H13" s="339">
        <v>10</v>
      </c>
      <c r="I13" s="339">
        <v>26</v>
      </c>
      <c r="J13" s="338">
        <v>36</v>
      </c>
      <c r="K13" s="339">
        <v>23</v>
      </c>
      <c r="L13" s="290">
        <v>165</v>
      </c>
    </row>
    <row r="14" spans="1:12" ht="12.75">
      <c r="A14" s="351" t="s">
        <v>121</v>
      </c>
      <c r="B14" s="339"/>
      <c r="C14" s="339">
        <v>136</v>
      </c>
      <c r="D14" s="338">
        <v>136</v>
      </c>
      <c r="E14" s="339"/>
      <c r="F14" s="352">
        <v>136</v>
      </c>
      <c r="G14" s="339">
        <v>90</v>
      </c>
      <c r="H14" s="339">
        <v>15</v>
      </c>
      <c r="I14" s="339">
        <v>38</v>
      </c>
      <c r="J14" s="338">
        <v>53</v>
      </c>
      <c r="K14" s="339">
        <v>25</v>
      </c>
      <c r="L14" s="290">
        <v>189</v>
      </c>
    </row>
    <row r="15" spans="1:52" ht="12.75">
      <c r="A15" s="351" t="s">
        <v>122</v>
      </c>
      <c r="B15" s="339"/>
      <c r="C15" s="339">
        <v>158</v>
      </c>
      <c r="D15" s="338">
        <v>158</v>
      </c>
      <c r="E15" s="339"/>
      <c r="F15" s="352">
        <v>158</v>
      </c>
      <c r="G15" s="339">
        <v>115</v>
      </c>
      <c r="H15" s="339">
        <v>6</v>
      </c>
      <c r="I15" s="339">
        <v>50</v>
      </c>
      <c r="J15" s="338">
        <v>56</v>
      </c>
      <c r="K15" s="339">
        <v>33</v>
      </c>
      <c r="L15" s="290">
        <v>214</v>
      </c>
      <c r="O15" s="120"/>
      <c r="P15" s="120"/>
      <c r="Q15" s="120"/>
      <c r="V15" s="120"/>
      <c r="W15" s="120"/>
      <c r="X15" s="120"/>
      <c r="AC15" s="120"/>
      <c r="AD15" s="120"/>
      <c r="AE15" s="120"/>
      <c r="AJ15" s="120"/>
      <c r="AK15" s="120"/>
      <c r="AL15" s="120"/>
      <c r="AQ15" s="120"/>
      <c r="AR15" s="120"/>
      <c r="AS15" s="120"/>
      <c r="AX15" s="120"/>
      <c r="AY15" s="120"/>
      <c r="AZ15" s="120"/>
    </row>
    <row r="16" spans="1:80" ht="12.75">
      <c r="A16" s="351" t="s">
        <v>123</v>
      </c>
      <c r="B16" s="339">
        <v>1</v>
      </c>
      <c r="C16" s="339">
        <v>190</v>
      </c>
      <c r="D16" s="338">
        <v>191</v>
      </c>
      <c r="E16" s="339"/>
      <c r="F16" s="352">
        <v>191</v>
      </c>
      <c r="G16" s="339">
        <v>149</v>
      </c>
      <c r="H16" s="339">
        <v>12</v>
      </c>
      <c r="I16" s="339">
        <v>65</v>
      </c>
      <c r="J16" s="338">
        <v>77</v>
      </c>
      <c r="K16" s="339">
        <v>51</v>
      </c>
      <c r="L16" s="290">
        <v>268</v>
      </c>
      <c r="O16" s="120"/>
      <c r="P16" s="120"/>
      <c r="Q16" s="120"/>
      <c r="V16" s="120"/>
      <c r="W16" s="120"/>
      <c r="X16" s="120"/>
      <c r="AC16" s="120"/>
      <c r="AD16" s="120"/>
      <c r="AE16" s="120"/>
      <c r="AJ16" s="120"/>
      <c r="AK16" s="120"/>
      <c r="AL16" s="120"/>
      <c r="AQ16" s="120"/>
      <c r="AR16" s="120"/>
      <c r="AS16" s="120"/>
      <c r="AX16" s="120"/>
      <c r="AY16" s="120"/>
      <c r="AZ16" s="120"/>
      <c r="BE16" s="120"/>
      <c r="BF16" s="120"/>
      <c r="BG16" s="120"/>
      <c r="BL16" s="120"/>
      <c r="BM16" s="120"/>
      <c r="BN16" s="120"/>
      <c r="BS16" s="120"/>
      <c r="BT16" s="120"/>
      <c r="BU16" s="120"/>
      <c r="BZ16" s="120"/>
      <c r="CA16" s="120"/>
      <c r="CB16" s="120"/>
    </row>
    <row r="17" spans="1:80" ht="12.75">
      <c r="A17" s="351" t="s">
        <v>124</v>
      </c>
      <c r="B17" s="339">
        <v>1</v>
      </c>
      <c r="C17" s="339">
        <v>216</v>
      </c>
      <c r="D17" s="338">
        <v>217</v>
      </c>
      <c r="E17" s="339"/>
      <c r="F17" s="352">
        <v>217</v>
      </c>
      <c r="G17" s="339">
        <v>161</v>
      </c>
      <c r="H17" s="339">
        <v>15</v>
      </c>
      <c r="I17" s="339">
        <v>78</v>
      </c>
      <c r="J17" s="338">
        <v>93</v>
      </c>
      <c r="K17" s="339">
        <v>65</v>
      </c>
      <c r="L17" s="290">
        <v>310</v>
      </c>
      <c r="O17" s="120"/>
      <c r="P17" s="120"/>
      <c r="Q17" s="120"/>
      <c r="V17" s="120"/>
      <c r="W17" s="120"/>
      <c r="X17" s="120"/>
      <c r="AC17" s="120"/>
      <c r="AD17" s="120"/>
      <c r="AE17" s="120"/>
      <c r="AJ17" s="120"/>
      <c r="AK17" s="120"/>
      <c r="AL17" s="120"/>
      <c r="AQ17" s="120"/>
      <c r="AR17" s="120"/>
      <c r="AS17" s="120"/>
      <c r="AX17" s="120"/>
      <c r="AY17" s="120"/>
      <c r="AZ17" s="120"/>
      <c r="BE17" s="120"/>
      <c r="BF17" s="120"/>
      <c r="BG17" s="120"/>
      <c r="BL17" s="120"/>
      <c r="BM17" s="120"/>
      <c r="BN17" s="120"/>
      <c r="BS17" s="120"/>
      <c r="BT17" s="120"/>
      <c r="BU17" s="120"/>
      <c r="BZ17" s="120"/>
      <c r="CA17" s="120"/>
      <c r="CB17" s="120"/>
    </row>
    <row r="18" spans="1:80" ht="12.75">
      <c r="A18" s="351" t="s">
        <v>125</v>
      </c>
      <c r="B18" s="339"/>
      <c r="C18" s="339">
        <v>230</v>
      </c>
      <c r="D18" s="338">
        <v>230</v>
      </c>
      <c r="E18" s="339"/>
      <c r="F18" s="352">
        <v>230</v>
      </c>
      <c r="G18" s="339">
        <v>170</v>
      </c>
      <c r="H18" s="339">
        <v>18</v>
      </c>
      <c r="I18" s="339">
        <v>93</v>
      </c>
      <c r="J18" s="338">
        <v>111</v>
      </c>
      <c r="K18" s="339">
        <v>76</v>
      </c>
      <c r="L18" s="290">
        <v>341</v>
      </c>
      <c r="O18" s="120"/>
      <c r="P18" s="120"/>
      <c r="Q18" s="120"/>
      <c r="V18" s="120"/>
      <c r="W18" s="120"/>
      <c r="X18" s="120"/>
      <c r="AC18" s="120"/>
      <c r="AD18" s="120"/>
      <c r="AE18" s="120"/>
      <c r="AJ18" s="120"/>
      <c r="AK18" s="120"/>
      <c r="AL18" s="120"/>
      <c r="AQ18" s="120"/>
      <c r="AR18" s="120"/>
      <c r="AS18" s="120"/>
      <c r="AX18" s="120"/>
      <c r="AY18" s="120"/>
      <c r="AZ18" s="120"/>
      <c r="BE18" s="120"/>
      <c r="BF18" s="120"/>
      <c r="BG18" s="120"/>
      <c r="BL18" s="120"/>
      <c r="BM18" s="120"/>
      <c r="BN18" s="120"/>
      <c r="BS18" s="120"/>
      <c r="BT18" s="120"/>
      <c r="BU18" s="120"/>
      <c r="BZ18" s="120"/>
      <c r="CA18" s="120"/>
      <c r="CB18" s="120"/>
    </row>
    <row r="19" spans="1:80" ht="12.75">
      <c r="A19" s="351" t="s">
        <v>126</v>
      </c>
      <c r="B19" s="339"/>
      <c r="C19" s="339">
        <v>264</v>
      </c>
      <c r="D19" s="338">
        <v>264</v>
      </c>
      <c r="E19" s="339"/>
      <c r="F19" s="352">
        <v>264</v>
      </c>
      <c r="G19" s="339">
        <v>205</v>
      </c>
      <c r="H19" s="339">
        <v>33</v>
      </c>
      <c r="I19" s="339">
        <v>103</v>
      </c>
      <c r="J19" s="338">
        <v>136</v>
      </c>
      <c r="K19" s="339">
        <v>100</v>
      </c>
      <c r="L19" s="290">
        <v>400</v>
      </c>
      <c r="O19" s="120"/>
      <c r="P19" s="120"/>
      <c r="Q19" s="120"/>
      <c r="V19" s="120"/>
      <c r="W19" s="120"/>
      <c r="X19" s="120"/>
      <c r="AC19" s="120"/>
      <c r="AD19" s="120"/>
      <c r="AE19" s="120"/>
      <c r="AJ19" s="120"/>
      <c r="AK19" s="120"/>
      <c r="AL19" s="120"/>
      <c r="AQ19" s="120"/>
      <c r="AR19" s="120"/>
      <c r="AS19" s="120"/>
      <c r="AX19" s="120"/>
      <c r="AY19" s="120"/>
      <c r="AZ19" s="120"/>
      <c r="BE19" s="120"/>
      <c r="BF19" s="120"/>
      <c r="BG19" s="120"/>
      <c r="BL19" s="120"/>
      <c r="BM19" s="120"/>
      <c r="BN19" s="120"/>
      <c r="BS19" s="120"/>
      <c r="BT19" s="120"/>
      <c r="BU19" s="120"/>
      <c r="BZ19" s="120"/>
      <c r="CA19" s="120"/>
      <c r="CB19" s="120"/>
    </row>
    <row r="20" spans="1:80" ht="12.75">
      <c r="A20" s="351" t="s">
        <v>127</v>
      </c>
      <c r="B20" s="339"/>
      <c r="C20" s="339">
        <v>255</v>
      </c>
      <c r="D20" s="338">
        <v>255</v>
      </c>
      <c r="E20" s="339"/>
      <c r="F20" s="352">
        <v>253</v>
      </c>
      <c r="G20" s="339">
        <v>187</v>
      </c>
      <c r="H20" s="339">
        <v>29</v>
      </c>
      <c r="I20" s="339">
        <v>120</v>
      </c>
      <c r="J20" s="338">
        <v>149</v>
      </c>
      <c r="K20" s="339">
        <v>108</v>
      </c>
      <c r="L20" s="290">
        <v>404</v>
      </c>
      <c r="O20" s="120"/>
      <c r="P20" s="120"/>
      <c r="Q20" s="120"/>
      <c r="V20" s="120"/>
      <c r="W20" s="120"/>
      <c r="X20" s="120"/>
      <c r="AC20" s="120"/>
      <c r="AD20" s="120"/>
      <c r="AE20" s="120"/>
      <c r="AJ20" s="120"/>
      <c r="AK20" s="120"/>
      <c r="AL20" s="120"/>
      <c r="AQ20" s="120"/>
      <c r="AR20" s="120"/>
      <c r="AS20" s="120"/>
      <c r="AX20" s="120"/>
      <c r="AY20" s="120"/>
      <c r="AZ20" s="120"/>
      <c r="BE20" s="120"/>
      <c r="BF20" s="120"/>
      <c r="BG20" s="120"/>
      <c r="BL20" s="120"/>
      <c r="BM20" s="120"/>
      <c r="BN20" s="120"/>
      <c r="BS20" s="120"/>
      <c r="BT20" s="120"/>
      <c r="BU20" s="120"/>
      <c r="BZ20" s="120"/>
      <c r="CA20" s="120"/>
      <c r="CB20" s="120"/>
    </row>
    <row r="21" spans="1:80" ht="12.75">
      <c r="A21" s="351" t="s">
        <v>128</v>
      </c>
      <c r="B21" s="339">
        <v>819</v>
      </c>
      <c r="C21" s="339">
        <v>5843</v>
      </c>
      <c r="D21" s="338">
        <v>6662</v>
      </c>
      <c r="E21" s="339"/>
      <c r="F21" s="352">
        <v>812</v>
      </c>
      <c r="G21" s="339">
        <v>6551</v>
      </c>
      <c r="H21" s="339">
        <v>40</v>
      </c>
      <c r="I21" s="339">
        <v>141</v>
      </c>
      <c r="J21" s="338">
        <v>181</v>
      </c>
      <c r="K21" s="339">
        <v>122</v>
      </c>
      <c r="L21" s="290">
        <v>6843</v>
      </c>
      <c r="O21" s="120"/>
      <c r="P21" s="120"/>
      <c r="Q21" s="120"/>
      <c r="V21" s="120"/>
      <c r="W21" s="120"/>
      <c r="X21" s="120"/>
      <c r="AC21" s="120"/>
      <c r="AD21" s="120"/>
      <c r="AE21" s="120"/>
      <c r="AJ21" s="120"/>
      <c r="AK21" s="120"/>
      <c r="AL21" s="120"/>
      <c r="AQ21" s="120"/>
      <c r="AR21" s="120"/>
      <c r="AS21" s="120"/>
      <c r="AX21" s="120"/>
      <c r="AY21" s="120"/>
      <c r="AZ21" s="120"/>
      <c r="BE21" s="120"/>
      <c r="BF21" s="120"/>
      <c r="BG21" s="120"/>
      <c r="BL21" s="120"/>
      <c r="BM21" s="120"/>
      <c r="BN21" s="120"/>
      <c r="BS21" s="120"/>
      <c r="BT21" s="120"/>
      <c r="BU21" s="120"/>
      <c r="BZ21" s="120"/>
      <c r="CA21" s="120"/>
      <c r="CB21" s="120"/>
    </row>
    <row r="22" spans="1:80" ht="12.75">
      <c r="A22" s="351" t="s">
        <v>129</v>
      </c>
      <c r="B22" s="339">
        <v>263</v>
      </c>
      <c r="C22" s="339">
        <v>1748</v>
      </c>
      <c r="D22" s="338">
        <v>2011</v>
      </c>
      <c r="E22" s="352">
        <v>8</v>
      </c>
      <c r="F22" s="352">
        <v>388</v>
      </c>
      <c r="G22" s="339">
        <v>1915</v>
      </c>
      <c r="H22" s="339">
        <v>47</v>
      </c>
      <c r="I22" s="339">
        <v>110</v>
      </c>
      <c r="J22" s="338">
        <v>157</v>
      </c>
      <c r="K22" s="339">
        <v>81</v>
      </c>
      <c r="L22" s="290">
        <v>2168</v>
      </c>
      <c r="O22" s="120"/>
      <c r="P22" s="120"/>
      <c r="Q22" s="120"/>
      <c r="V22" s="120"/>
      <c r="W22" s="120"/>
      <c r="X22" s="120"/>
      <c r="AC22" s="120"/>
      <c r="AD22" s="120"/>
      <c r="AE22" s="120"/>
      <c r="AJ22" s="120"/>
      <c r="AK22" s="120"/>
      <c r="AL22" s="120"/>
      <c r="AQ22" s="120"/>
      <c r="AR22" s="120"/>
      <c r="AS22" s="120"/>
      <c r="AX22" s="120"/>
      <c r="AY22" s="120"/>
      <c r="AZ22" s="120"/>
      <c r="BE22" s="120"/>
      <c r="BF22" s="120"/>
      <c r="BG22" s="120"/>
      <c r="BL22" s="120"/>
      <c r="BM22" s="120"/>
      <c r="BN22" s="120"/>
      <c r="BS22" s="120"/>
      <c r="BT22" s="120"/>
      <c r="BU22" s="120"/>
      <c r="BZ22" s="120"/>
      <c r="CA22" s="120"/>
      <c r="CB22" s="120"/>
    </row>
    <row r="23" spans="1:80" ht="12.75">
      <c r="A23" s="351" t="s">
        <v>130</v>
      </c>
      <c r="B23" s="339">
        <v>320</v>
      </c>
      <c r="C23" s="339">
        <v>1171</v>
      </c>
      <c r="D23" s="338">
        <v>1491</v>
      </c>
      <c r="E23" s="352">
        <v>102</v>
      </c>
      <c r="F23" s="352">
        <v>265</v>
      </c>
      <c r="G23" s="339">
        <v>1308</v>
      </c>
      <c r="H23" s="339">
        <v>30</v>
      </c>
      <c r="I23" s="339">
        <v>95</v>
      </c>
      <c r="J23" s="338">
        <v>125</v>
      </c>
      <c r="K23" s="339">
        <v>64</v>
      </c>
      <c r="L23" s="290">
        <v>1616</v>
      </c>
      <c r="O23" s="120"/>
      <c r="P23" s="120"/>
      <c r="Q23" s="120"/>
      <c r="V23" s="120"/>
      <c r="W23" s="120"/>
      <c r="X23" s="120"/>
      <c r="AC23" s="120"/>
      <c r="AD23" s="120"/>
      <c r="AE23" s="120"/>
      <c r="AJ23" s="120"/>
      <c r="AK23" s="120"/>
      <c r="AL23" s="120"/>
      <c r="AQ23" s="120"/>
      <c r="AR23" s="120"/>
      <c r="AS23" s="120"/>
      <c r="AX23" s="120"/>
      <c r="AY23" s="120"/>
      <c r="AZ23" s="120"/>
      <c r="BE23" s="120"/>
      <c r="BF23" s="120"/>
      <c r="BG23" s="120"/>
      <c r="BL23" s="120"/>
      <c r="BM23" s="120"/>
      <c r="BN23" s="120"/>
      <c r="BS23" s="120"/>
      <c r="BT23" s="120"/>
      <c r="BU23" s="120"/>
      <c r="BZ23" s="120"/>
      <c r="CA23" s="120"/>
      <c r="CB23" s="120"/>
    </row>
    <row r="24" spans="1:80" ht="12.75">
      <c r="A24" s="351" t="s">
        <v>131</v>
      </c>
      <c r="B24" s="339">
        <v>338</v>
      </c>
      <c r="C24" s="339">
        <v>920</v>
      </c>
      <c r="D24" s="338">
        <v>1258</v>
      </c>
      <c r="E24" s="352">
        <v>226</v>
      </c>
      <c r="F24" s="352">
        <v>200</v>
      </c>
      <c r="G24" s="339">
        <v>973</v>
      </c>
      <c r="H24" s="339">
        <v>41</v>
      </c>
      <c r="I24" s="339">
        <v>96</v>
      </c>
      <c r="J24" s="338">
        <v>137</v>
      </c>
      <c r="K24" s="339">
        <v>55</v>
      </c>
      <c r="L24" s="290">
        <v>1395</v>
      </c>
      <c r="O24" s="120"/>
      <c r="P24" s="120"/>
      <c r="Q24" s="120"/>
      <c r="V24" s="120"/>
      <c r="W24" s="120"/>
      <c r="X24" s="120"/>
      <c r="AC24" s="120"/>
      <c r="AD24" s="120"/>
      <c r="AE24" s="120"/>
      <c r="AJ24" s="120"/>
      <c r="AK24" s="120"/>
      <c r="AL24" s="120"/>
      <c r="AQ24" s="120"/>
      <c r="AR24" s="120"/>
      <c r="AS24" s="120"/>
      <c r="AX24" s="120"/>
      <c r="AY24" s="120"/>
      <c r="AZ24" s="120"/>
      <c r="BE24" s="120"/>
      <c r="BF24" s="120"/>
      <c r="BG24" s="120"/>
      <c r="BL24" s="120"/>
      <c r="BM24" s="120"/>
      <c r="BN24" s="120"/>
      <c r="BS24" s="120"/>
      <c r="BT24" s="120"/>
      <c r="BU24" s="120"/>
      <c r="BZ24" s="120"/>
      <c r="CA24" s="120"/>
      <c r="CB24" s="120"/>
    </row>
    <row r="25" spans="1:80" ht="12.75">
      <c r="A25" s="351" t="s">
        <v>132</v>
      </c>
      <c r="B25" s="339">
        <v>236</v>
      </c>
      <c r="C25" s="339">
        <v>681</v>
      </c>
      <c r="D25" s="338">
        <v>917</v>
      </c>
      <c r="E25" s="352">
        <v>197</v>
      </c>
      <c r="F25" s="352">
        <v>173</v>
      </c>
      <c r="G25" s="339">
        <v>653</v>
      </c>
      <c r="H25" s="339">
        <v>41</v>
      </c>
      <c r="I25" s="339">
        <v>90</v>
      </c>
      <c r="J25" s="338">
        <v>131</v>
      </c>
      <c r="K25" s="339">
        <v>45</v>
      </c>
      <c r="L25" s="290">
        <v>1048</v>
      </c>
      <c r="O25" s="120"/>
      <c r="P25" s="120"/>
      <c r="Q25" s="120"/>
      <c r="V25" s="120"/>
      <c r="W25" s="120"/>
      <c r="X25" s="120"/>
      <c r="AC25" s="120"/>
      <c r="AD25" s="120"/>
      <c r="AE25" s="120"/>
      <c r="AJ25" s="120"/>
      <c r="AK25" s="120"/>
      <c r="AL25" s="120"/>
      <c r="AQ25" s="120"/>
      <c r="AR25" s="120"/>
      <c r="AS25" s="120"/>
      <c r="AX25" s="120"/>
      <c r="AY25" s="120"/>
      <c r="AZ25" s="120"/>
      <c r="BE25" s="120"/>
      <c r="BF25" s="120"/>
      <c r="BG25" s="120"/>
      <c r="BL25" s="120"/>
      <c r="BM25" s="120"/>
      <c r="BN25" s="120"/>
      <c r="BS25" s="120"/>
      <c r="BT25" s="120"/>
      <c r="BU25" s="120"/>
      <c r="BZ25" s="120"/>
      <c r="CA25" s="120"/>
      <c r="CB25" s="120"/>
    </row>
    <row r="26" spans="1:80" ht="12.75">
      <c r="A26" s="351" t="s">
        <v>133</v>
      </c>
      <c r="B26" s="339">
        <v>1446</v>
      </c>
      <c r="C26" s="339">
        <v>4428</v>
      </c>
      <c r="D26" s="338">
        <v>5874</v>
      </c>
      <c r="E26" s="352">
        <v>7</v>
      </c>
      <c r="F26" s="352">
        <v>536</v>
      </c>
      <c r="G26" s="339">
        <v>1628</v>
      </c>
      <c r="H26" s="339">
        <v>31</v>
      </c>
      <c r="I26" s="339">
        <v>116</v>
      </c>
      <c r="J26" s="338">
        <v>147</v>
      </c>
      <c r="K26" s="339">
        <v>63</v>
      </c>
      <c r="L26" s="290">
        <v>6021</v>
      </c>
      <c r="O26" s="120"/>
      <c r="P26" s="120"/>
      <c r="Q26" s="120"/>
      <c r="V26" s="120"/>
      <c r="W26" s="120"/>
      <c r="X26" s="120"/>
      <c r="AC26" s="120"/>
      <c r="AD26" s="120"/>
      <c r="AE26" s="120"/>
      <c r="AJ26" s="120"/>
      <c r="AK26" s="120"/>
      <c r="AL26" s="120"/>
      <c r="AQ26" s="120"/>
      <c r="AR26" s="120"/>
      <c r="AS26" s="120"/>
      <c r="AX26" s="120"/>
      <c r="AY26" s="120"/>
      <c r="AZ26" s="120"/>
      <c r="BE26" s="120"/>
      <c r="BF26" s="120"/>
      <c r="BG26" s="120"/>
      <c r="BL26" s="120"/>
      <c r="BM26" s="120"/>
      <c r="BN26" s="120"/>
      <c r="BS26" s="120"/>
      <c r="BT26" s="120"/>
      <c r="BU26" s="120"/>
      <c r="BZ26" s="120"/>
      <c r="CA26" s="120"/>
      <c r="CB26" s="120"/>
    </row>
    <row r="27" spans="1:80" ht="12.75">
      <c r="A27" s="351" t="s">
        <v>134</v>
      </c>
      <c r="B27" s="339">
        <v>283</v>
      </c>
      <c r="C27" s="339">
        <v>724</v>
      </c>
      <c r="D27" s="338">
        <v>1007</v>
      </c>
      <c r="E27" s="352"/>
      <c r="F27" s="352">
        <v>131</v>
      </c>
      <c r="G27" s="339">
        <v>377</v>
      </c>
      <c r="H27" s="339">
        <v>5</v>
      </c>
      <c r="I27" s="339">
        <v>14</v>
      </c>
      <c r="J27" s="338">
        <v>19</v>
      </c>
      <c r="K27" s="339">
        <v>1</v>
      </c>
      <c r="L27" s="290">
        <v>1026</v>
      </c>
      <c r="O27" s="120"/>
      <c r="P27" s="120"/>
      <c r="Q27" s="120"/>
      <c r="V27" s="120"/>
      <c r="W27" s="120"/>
      <c r="X27" s="120"/>
      <c r="AC27" s="120"/>
      <c r="AD27" s="120"/>
      <c r="AE27" s="120"/>
      <c r="AJ27" s="120"/>
      <c r="AK27" s="120"/>
      <c r="AL27" s="120"/>
      <c r="AQ27" s="120"/>
      <c r="AR27" s="120"/>
      <c r="AS27" s="120"/>
      <c r="AX27" s="120"/>
      <c r="AY27" s="120"/>
      <c r="AZ27" s="120"/>
      <c r="BE27" s="120"/>
      <c r="BF27" s="120"/>
      <c r="BG27" s="120"/>
      <c r="BL27" s="120"/>
      <c r="BM27" s="120"/>
      <c r="BN27" s="120"/>
      <c r="BS27" s="120"/>
      <c r="BT27" s="120"/>
      <c r="BU27" s="120"/>
      <c r="BZ27" s="120"/>
      <c r="CA27" s="120"/>
      <c r="CB27" s="120"/>
    </row>
    <row r="28" spans="1:80" ht="12.75">
      <c r="A28" s="351" t="s">
        <v>135</v>
      </c>
      <c r="B28" s="339">
        <v>143</v>
      </c>
      <c r="C28" s="339">
        <v>461</v>
      </c>
      <c r="D28" s="338">
        <v>604</v>
      </c>
      <c r="E28" s="352"/>
      <c r="F28" s="352">
        <v>104</v>
      </c>
      <c r="G28" s="339">
        <v>265</v>
      </c>
      <c r="H28" s="339">
        <v>2</v>
      </c>
      <c r="I28" s="339">
        <v>16</v>
      </c>
      <c r="J28" s="338">
        <v>18</v>
      </c>
      <c r="K28" s="339">
        <v>3</v>
      </c>
      <c r="L28" s="290">
        <v>622</v>
      </c>
      <c r="O28" s="120"/>
      <c r="P28" s="120"/>
      <c r="Q28" s="120"/>
      <c r="V28" s="120"/>
      <c r="W28" s="120"/>
      <c r="X28" s="120"/>
      <c r="AC28" s="120"/>
      <c r="AD28" s="120"/>
      <c r="AE28" s="120"/>
      <c r="AJ28" s="120"/>
      <c r="AK28" s="120"/>
      <c r="AL28" s="120"/>
      <c r="AQ28" s="120"/>
      <c r="AR28" s="120"/>
      <c r="AS28" s="120"/>
      <c r="AX28" s="120"/>
      <c r="AY28" s="120"/>
      <c r="AZ28" s="120"/>
      <c r="BE28" s="120"/>
      <c r="BF28" s="120"/>
      <c r="BG28" s="120"/>
      <c r="BL28" s="120"/>
      <c r="BM28" s="120"/>
      <c r="BN28" s="120"/>
      <c r="BS28" s="120"/>
      <c r="BT28" s="120"/>
      <c r="BU28" s="120"/>
      <c r="BZ28" s="120"/>
      <c r="CA28" s="120"/>
      <c r="CB28" s="120"/>
    </row>
    <row r="29" spans="1:80" ht="12.75">
      <c r="A29" s="351" t="s">
        <v>136</v>
      </c>
      <c r="B29" s="339">
        <v>70</v>
      </c>
      <c r="C29" s="339">
        <v>163</v>
      </c>
      <c r="D29" s="338">
        <v>233</v>
      </c>
      <c r="E29" s="352"/>
      <c r="F29" s="352">
        <v>37</v>
      </c>
      <c r="G29" s="339">
        <v>62</v>
      </c>
      <c r="H29" s="339"/>
      <c r="I29" s="339">
        <v>2</v>
      </c>
      <c r="J29" s="338">
        <v>2</v>
      </c>
      <c r="K29" s="339"/>
      <c r="L29" s="290">
        <v>235</v>
      </c>
      <c r="O29" s="120"/>
      <c r="P29" s="120"/>
      <c r="Q29" s="120"/>
      <c r="V29" s="120"/>
      <c r="W29" s="120"/>
      <c r="X29" s="120"/>
      <c r="AC29" s="120"/>
      <c r="AD29" s="120"/>
      <c r="AE29" s="120"/>
      <c r="AJ29" s="120"/>
      <c r="AK29" s="120"/>
      <c r="AL29" s="120"/>
      <c r="AQ29" s="120"/>
      <c r="AR29" s="120"/>
      <c r="AS29" s="120"/>
      <c r="AX29" s="120"/>
      <c r="AY29" s="120"/>
      <c r="AZ29" s="120"/>
      <c r="BE29" s="120"/>
      <c r="BF29" s="120"/>
      <c r="BG29" s="120"/>
      <c r="BL29" s="120"/>
      <c r="BM29" s="120"/>
      <c r="BN29" s="120"/>
      <c r="BS29" s="120"/>
      <c r="BT29" s="120"/>
      <c r="BU29" s="120"/>
      <c r="BZ29" s="120"/>
      <c r="CA29" s="120"/>
      <c r="CB29" s="120"/>
    </row>
    <row r="30" spans="1:80" ht="12.75">
      <c r="A30" s="351" t="s">
        <v>137</v>
      </c>
      <c r="B30" s="339">
        <v>41</v>
      </c>
      <c r="C30" s="339">
        <v>72</v>
      </c>
      <c r="D30" s="338">
        <v>113</v>
      </c>
      <c r="E30" s="352"/>
      <c r="F30" s="352">
        <v>10</v>
      </c>
      <c r="G30" s="339">
        <v>15</v>
      </c>
      <c r="H30" s="339">
        <v>4</v>
      </c>
      <c r="I30" s="339">
        <v>2</v>
      </c>
      <c r="J30" s="338">
        <v>6</v>
      </c>
      <c r="K30" s="339"/>
      <c r="L30" s="290">
        <v>119</v>
      </c>
      <c r="O30" s="120"/>
      <c r="P30" s="120"/>
      <c r="Q30" s="120"/>
      <c r="V30" s="120"/>
      <c r="W30" s="120"/>
      <c r="X30" s="120"/>
      <c r="AC30" s="120"/>
      <c r="AD30" s="120"/>
      <c r="AE30" s="120"/>
      <c r="AJ30" s="120"/>
      <c r="AK30" s="120"/>
      <c r="AL30" s="120"/>
      <c r="AQ30" s="120"/>
      <c r="AR30" s="120"/>
      <c r="AS30" s="120"/>
      <c r="AX30" s="120"/>
      <c r="AY30" s="120"/>
      <c r="AZ30" s="120"/>
      <c r="BE30" s="120"/>
      <c r="BF30" s="120"/>
      <c r="BG30" s="120"/>
      <c r="BL30" s="120"/>
      <c r="BM30" s="120"/>
      <c r="BN30" s="120"/>
      <c r="BS30" s="120"/>
      <c r="BT30" s="120"/>
      <c r="BU30" s="120"/>
      <c r="BZ30" s="120"/>
      <c r="CA30" s="120"/>
      <c r="CB30" s="120"/>
    </row>
    <row r="31" spans="1:80" ht="12.75">
      <c r="A31" s="351" t="s">
        <v>138</v>
      </c>
      <c r="B31" s="339">
        <v>74</v>
      </c>
      <c r="C31" s="339">
        <v>158</v>
      </c>
      <c r="D31" s="338">
        <v>232</v>
      </c>
      <c r="E31" s="352"/>
      <c r="F31" s="352">
        <v>31</v>
      </c>
      <c r="G31" s="339">
        <v>39</v>
      </c>
      <c r="H31" s="339">
        <v>1</v>
      </c>
      <c r="I31" s="339">
        <v>2</v>
      </c>
      <c r="J31" s="338">
        <v>3</v>
      </c>
      <c r="K31" s="339">
        <v>1</v>
      </c>
      <c r="L31" s="290">
        <v>235</v>
      </c>
      <c r="O31" s="120"/>
      <c r="P31" s="120"/>
      <c r="Q31" s="120"/>
      <c r="V31" s="120"/>
      <c r="W31" s="120"/>
      <c r="X31" s="120"/>
      <c r="AC31" s="120"/>
      <c r="AD31" s="120"/>
      <c r="AE31" s="120"/>
      <c r="AJ31" s="120"/>
      <c r="AK31" s="120"/>
      <c r="AL31" s="120"/>
      <c r="AQ31" s="120"/>
      <c r="AR31" s="120"/>
      <c r="AS31" s="120"/>
      <c r="AX31" s="120"/>
      <c r="AY31" s="120"/>
      <c r="AZ31" s="120"/>
      <c r="BE31" s="120"/>
      <c r="BF31" s="120"/>
      <c r="BG31" s="120"/>
      <c r="BS31" s="120"/>
      <c r="BT31" s="120"/>
      <c r="BU31" s="120"/>
      <c r="BZ31" s="120"/>
      <c r="CA31" s="120"/>
      <c r="CB31" s="120"/>
    </row>
    <row r="32" spans="1:80" ht="13.5" thickBot="1">
      <c r="A32" s="357" t="s">
        <v>139</v>
      </c>
      <c r="B32" s="346">
        <v>19</v>
      </c>
      <c r="C32" s="346">
        <v>31</v>
      </c>
      <c r="D32" s="345">
        <v>50</v>
      </c>
      <c r="E32" s="358"/>
      <c r="F32" s="358">
        <v>10</v>
      </c>
      <c r="G32" s="346">
        <v>9</v>
      </c>
      <c r="H32" s="346"/>
      <c r="I32" s="346"/>
      <c r="J32" s="345">
        <v>0</v>
      </c>
      <c r="K32" s="346"/>
      <c r="L32" s="321">
        <v>50</v>
      </c>
      <c r="O32" s="120"/>
      <c r="P32" s="120"/>
      <c r="Q32" s="120"/>
      <c r="V32" s="120"/>
      <c r="W32" s="120"/>
      <c r="X32" s="120"/>
      <c r="AC32" s="120"/>
      <c r="AD32" s="120"/>
      <c r="AE32" s="120"/>
      <c r="AJ32" s="120"/>
      <c r="AK32" s="120"/>
      <c r="AL32" s="120"/>
      <c r="AQ32" s="120"/>
      <c r="AR32" s="120"/>
      <c r="AS32" s="120"/>
      <c r="AX32" s="120"/>
      <c r="AY32" s="120"/>
      <c r="AZ32" s="120"/>
      <c r="BL32" s="120"/>
      <c r="BM32" s="120"/>
      <c r="BN32" s="120"/>
      <c r="BS32" s="120"/>
      <c r="BT32" s="120"/>
      <c r="BU32" s="120"/>
      <c r="BZ32" s="120"/>
      <c r="CA32" s="120"/>
      <c r="CB32" s="120"/>
    </row>
    <row r="33" spans="1:80" ht="12.75">
      <c r="A33" s="347" t="s">
        <v>79</v>
      </c>
      <c r="B33" s="348">
        <v>4055</v>
      </c>
      <c r="C33" s="348">
        <v>19236</v>
      </c>
      <c r="D33" s="348">
        <v>23291</v>
      </c>
      <c r="E33" s="359">
        <v>540</v>
      </c>
      <c r="F33" s="359">
        <v>5534</v>
      </c>
      <c r="G33" s="348">
        <v>15646</v>
      </c>
      <c r="H33" s="348">
        <v>408</v>
      </c>
      <c r="I33" s="348">
        <v>1429</v>
      </c>
      <c r="J33" s="348">
        <v>1837</v>
      </c>
      <c r="K33" s="348">
        <v>1007</v>
      </c>
      <c r="L33" s="323">
        <v>25128</v>
      </c>
      <c r="O33" s="120"/>
      <c r="P33" s="120"/>
      <c r="Q33" s="120"/>
      <c r="V33" s="120"/>
      <c r="W33" s="120"/>
      <c r="X33" s="120"/>
      <c r="AC33" s="120"/>
      <c r="AD33" s="120"/>
      <c r="AE33" s="120"/>
      <c r="AJ33" s="120"/>
      <c r="AK33" s="120"/>
      <c r="AL33" s="120"/>
      <c r="AQ33" s="120"/>
      <c r="AR33" s="120"/>
      <c r="AS33" s="120"/>
      <c r="AX33" s="120"/>
      <c r="AY33" s="120"/>
      <c r="AZ33" s="120"/>
      <c r="BS33" s="120"/>
      <c r="BT33" s="120"/>
      <c r="BU33" s="120"/>
      <c r="BZ33" s="120"/>
      <c r="CA33" s="120"/>
      <c r="CB33" s="120"/>
    </row>
    <row r="34" spans="1:80" ht="13.5" thickBot="1">
      <c r="A34" s="353" t="s">
        <v>140</v>
      </c>
      <c r="B34" s="354">
        <v>58.9</v>
      </c>
      <c r="C34" s="354">
        <v>56.3</v>
      </c>
      <c r="D34" s="354">
        <v>56.7</v>
      </c>
      <c r="E34" s="355">
        <v>58.5</v>
      </c>
      <c r="F34" s="355">
        <v>52.4</v>
      </c>
      <c r="G34" s="354">
        <v>55.9</v>
      </c>
      <c r="H34" s="354">
        <v>54.9</v>
      </c>
      <c r="I34" s="354">
        <v>53.6</v>
      </c>
      <c r="J34" s="354">
        <v>53.9</v>
      </c>
      <c r="K34" s="354">
        <v>53.6</v>
      </c>
      <c r="L34" s="356">
        <v>56.5</v>
      </c>
      <c r="O34" s="120"/>
      <c r="P34" s="120"/>
      <c r="Q34" s="120"/>
      <c r="V34" s="120"/>
      <c r="W34" s="120"/>
      <c r="X34" s="120"/>
      <c r="AC34" s="120"/>
      <c r="AD34" s="120"/>
      <c r="AE34" s="120"/>
      <c r="AJ34" s="120"/>
      <c r="AK34" s="120"/>
      <c r="AL34" s="120"/>
      <c r="AQ34" s="120"/>
      <c r="AR34" s="120"/>
      <c r="AS34" s="120"/>
      <c r="AX34" s="120"/>
      <c r="AY34" s="120"/>
      <c r="AZ34" s="120"/>
      <c r="BE34" s="120"/>
      <c r="BF34" s="120"/>
      <c r="BG34" s="120"/>
      <c r="BL34" s="120"/>
      <c r="BM34" s="120"/>
      <c r="BN34" s="120"/>
      <c r="BS34" s="120"/>
      <c r="BT34" s="120"/>
      <c r="BU34" s="120"/>
      <c r="BZ34" s="120"/>
      <c r="CA34" s="120"/>
      <c r="CB34" s="120"/>
    </row>
    <row r="35" spans="1:12" ht="12.75">
      <c r="A35" s="38" t="s">
        <v>345</v>
      </c>
      <c r="B35" s="122"/>
      <c r="C35" s="122"/>
      <c r="D35" s="122"/>
      <c r="E35" s="122"/>
      <c r="F35" s="122"/>
      <c r="G35" s="122"/>
      <c r="H35" s="122"/>
      <c r="I35" s="122"/>
      <c r="J35" s="122"/>
      <c r="K35" s="122"/>
      <c r="L35" s="122"/>
    </row>
    <row r="36" spans="1:12" ht="21" customHeight="1">
      <c r="A36" s="590" t="s">
        <v>351</v>
      </c>
      <c r="B36" s="590"/>
      <c r="C36" s="590"/>
      <c r="D36" s="590"/>
      <c r="E36" s="590"/>
      <c r="F36" s="590"/>
      <c r="G36" s="590"/>
      <c r="H36" s="590"/>
      <c r="I36" s="590"/>
      <c r="J36" s="590"/>
      <c r="K36" s="590"/>
      <c r="L36" s="590"/>
    </row>
    <row r="37" spans="1:12" ht="24" customHeight="1">
      <c r="A37" s="590" t="s">
        <v>352</v>
      </c>
      <c r="B37" s="590"/>
      <c r="C37" s="590"/>
      <c r="D37" s="590"/>
      <c r="E37" s="590"/>
      <c r="F37" s="590"/>
      <c r="G37" s="590"/>
      <c r="H37" s="590"/>
      <c r="I37" s="590"/>
      <c r="J37" s="590"/>
      <c r="K37" s="590"/>
      <c r="L37" s="590"/>
    </row>
    <row r="38" spans="1:12" ht="33" customHeight="1">
      <c r="A38" s="590" t="s">
        <v>348</v>
      </c>
      <c r="B38" s="590"/>
      <c r="C38" s="590"/>
      <c r="D38" s="590"/>
      <c r="E38" s="590"/>
      <c r="F38" s="590"/>
      <c r="G38" s="590"/>
      <c r="H38" s="590"/>
      <c r="I38" s="590"/>
      <c r="J38" s="590"/>
      <c r="K38" s="590"/>
      <c r="L38" s="590"/>
    </row>
    <row r="39" ht="12.75">
      <c r="A39" s="123"/>
    </row>
    <row r="40" ht="12.75">
      <c r="A40" s="41"/>
    </row>
  </sheetData>
  <mergeCells count="18">
    <mergeCell ref="A1:L1"/>
    <mergeCell ref="A2:A4"/>
    <mergeCell ref="B2:G2"/>
    <mergeCell ref="H2:K2"/>
    <mergeCell ref="L2:L4"/>
    <mergeCell ref="B3:B4"/>
    <mergeCell ref="C3:C4"/>
    <mergeCell ref="D3:D4"/>
    <mergeCell ref="E3:E4"/>
    <mergeCell ref="F3:F4"/>
    <mergeCell ref="K3:K4"/>
    <mergeCell ref="A36:L36"/>
    <mergeCell ref="A37:L37"/>
    <mergeCell ref="A38:L38"/>
    <mergeCell ref="G3:G4"/>
    <mergeCell ref="H3:H4"/>
    <mergeCell ref="I3:I4"/>
    <mergeCell ref="J3:J4"/>
  </mergeCells>
  <printOptions/>
  <pageMargins left="0.75" right="0.75" top="1" bottom="1" header="0.4921259845" footer="0.4921259845"/>
  <pageSetup horizontalDpi="600" verticalDpi="600" orientation="portrait" paperSize="9" scale="77" r:id="rId1"/>
</worksheet>
</file>

<file path=xl/worksheets/sheet13.xml><?xml version="1.0" encoding="utf-8"?>
<worksheet xmlns="http://schemas.openxmlformats.org/spreadsheetml/2006/main" xmlns:r="http://schemas.openxmlformats.org/officeDocument/2006/relationships">
  <sheetPr>
    <pageSetUpPr fitToPage="1"/>
  </sheetPr>
  <dimension ref="A1:O55"/>
  <sheetViews>
    <sheetView showGridLines="0" workbookViewId="0" topLeftCell="A1">
      <selection activeCell="A1" sqref="A1:M1"/>
    </sheetView>
  </sheetViews>
  <sheetFormatPr defaultColWidth="11.421875" defaultRowHeight="12.75"/>
  <cols>
    <col min="1" max="1" width="8.00390625" style="21" customWidth="1"/>
    <col min="2" max="2" width="45.28125" style="21" customWidth="1"/>
    <col min="3" max="3" width="6.7109375" style="21" customWidth="1"/>
    <col min="4" max="4" width="7.140625" style="21" customWidth="1"/>
    <col min="5" max="8" width="6.7109375" style="21" customWidth="1"/>
    <col min="9" max="12" width="7.7109375" style="21" customWidth="1"/>
    <col min="13" max="13" width="10.28125" style="21" customWidth="1"/>
    <col min="14" max="14" width="4.57421875" style="43" customWidth="1"/>
    <col min="15" max="16384" width="11.421875" style="21" customWidth="1"/>
  </cols>
  <sheetData>
    <row r="1" spans="1:13" ht="27" customHeight="1" thickBot="1">
      <c r="A1" s="593" t="s">
        <v>161</v>
      </c>
      <c r="B1" s="593"/>
      <c r="C1" s="593"/>
      <c r="D1" s="593"/>
      <c r="E1" s="593"/>
      <c r="F1" s="593"/>
      <c r="G1" s="593"/>
      <c r="H1" s="593"/>
      <c r="I1" s="593"/>
      <c r="J1" s="593"/>
      <c r="K1" s="593"/>
      <c r="L1" s="593"/>
      <c r="M1" s="593"/>
    </row>
    <row r="2" spans="1:13" ht="12.75">
      <c r="A2" s="608"/>
      <c r="B2" s="605" t="s">
        <v>162</v>
      </c>
      <c r="C2" s="596" t="s">
        <v>163</v>
      </c>
      <c r="D2" s="597"/>
      <c r="E2" s="597"/>
      <c r="F2" s="597"/>
      <c r="G2" s="597"/>
      <c r="H2" s="597"/>
      <c r="I2" s="597"/>
      <c r="J2" s="597"/>
      <c r="K2" s="597"/>
      <c r="L2" s="598"/>
      <c r="M2" s="582" t="s">
        <v>79</v>
      </c>
    </row>
    <row r="3" spans="1:13" ht="14.25" customHeight="1" thickBot="1">
      <c r="A3" s="609"/>
      <c r="B3" s="606"/>
      <c r="C3" s="599"/>
      <c r="D3" s="600"/>
      <c r="E3" s="600"/>
      <c r="F3" s="600"/>
      <c r="G3" s="600"/>
      <c r="H3" s="600"/>
      <c r="I3" s="600"/>
      <c r="J3" s="600"/>
      <c r="K3" s="600"/>
      <c r="L3" s="601"/>
      <c r="M3" s="594"/>
    </row>
    <row r="4" spans="1:14" ht="13.5" customHeight="1" thickBot="1">
      <c r="A4" s="609"/>
      <c r="B4" s="606"/>
      <c r="C4" s="537" t="s">
        <v>164</v>
      </c>
      <c r="D4" s="537"/>
      <c r="E4" s="537" t="s">
        <v>165</v>
      </c>
      <c r="F4" s="537"/>
      <c r="G4" s="537" t="s">
        <v>166</v>
      </c>
      <c r="H4" s="537"/>
      <c r="I4" s="537" t="s">
        <v>167</v>
      </c>
      <c r="J4" s="537"/>
      <c r="K4" s="537" t="s">
        <v>13</v>
      </c>
      <c r="L4" s="602"/>
      <c r="M4" s="594"/>
      <c r="N4" s="45"/>
    </row>
    <row r="5" spans="1:14" ht="23.25" thickBot="1">
      <c r="A5" s="610"/>
      <c r="B5" s="607"/>
      <c r="C5" s="133" t="s">
        <v>36</v>
      </c>
      <c r="D5" s="133" t="s">
        <v>34</v>
      </c>
      <c r="E5" s="133" t="s">
        <v>36</v>
      </c>
      <c r="F5" s="133" t="s">
        <v>34</v>
      </c>
      <c r="G5" s="133" t="s">
        <v>36</v>
      </c>
      <c r="H5" s="133" t="s">
        <v>34</v>
      </c>
      <c r="I5" s="133" t="s">
        <v>36</v>
      </c>
      <c r="J5" s="133" t="s">
        <v>34</v>
      </c>
      <c r="K5" s="133" t="s">
        <v>36</v>
      </c>
      <c r="L5" s="482" t="s">
        <v>34</v>
      </c>
      <c r="M5" s="595"/>
      <c r="N5" s="45"/>
    </row>
    <row r="6" spans="1:14" ht="12.75" customHeight="1">
      <c r="A6" s="573" t="s">
        <v>208</v>
      </c>
      <c r="B6" s="363" t="s">
        <v>168</v>
      </c>
      <c r="C6" s="282">
        <f aca="true" t="shared" si="0" ref="C6:L6">C7+C22+C23</f>
        <v>15181</v>
      </c>
      <c r="D6" s="282">
        <f t="shared" si="0"/>
        <v>20316</v>
      </c>
      <c r="E6" s="282">
        <f t="shared" si="0"/>
        <v>2453</v>
      </c>
      <c r="F6" s="282">
        <f t="shared" si="0"/>
        <v>4745</v>
      </c>
      <c r="G6" s="282">
        <f t="shared" si="0"/>
        <v>2777</v>
      </c>
      <c r="H6" s="282">
        <f t="shared" si="0"/>
        <v>7616</v>
      </c>
      <c r="I6" s="282">
        <f t="shared" si="0"/>
        <v>2991</v>
      </c>
      <c r="J6" s="282">
        <f t="shared" si="0"/>
        <v>225</v>
      </c>
      <c r="K6" s="282">
        <f t="shared" si="0"/>
        <v>8516</v>
      </c>
      <c r="L6" s="282">
        <f t="shared" si="0"/>
        <v>5275</v>
      </c>
      <c r="M6" s="282">
        <f>SUM(C6:L6)</f>
        <v>70095</v>
      </c>
      <c r="N6" s="46"/>
    </row>
    <row r="7" spans="1:14" ht="15" customHeight="1" thickBot="1">
      <c r="A7" s="574"/>
      <c r="B7" s="364" t="s">
        <v>169</v>
      </c>
      <c r="C7" s="365">
        <f aca="true" t="shared" si="1" ref="C7:M7">SUM(C8:C21)-C13</f>
        <v>15031</v>
      </c>
      <c r="D7" s="365">
        <f t="shared" si="1"/>
        <v>20293</v>
      </c>
      <c r="E7" s="365">
        <f t="shared" si="1"/>
        <v>2453</v>
      </c>
      <c r="F7" s="365">
        <f t="shared" si="1"/>
        <v>4745</v>
      </c>
      <c r="G7" s="365">
        <f t="shared" si="1"/>
        <v>2777</v>
      </c>
      <c r="H7" s="365">
        <f t="shared" si="1"/>
        <v>7616</v>
      </c>
      <c r="I7" s="365">
        <f t="shared" si="1"/>
        <v>2991</v>
      </c>
      <c r="J7" s="365">
        <f t="shared" si="1"/>
        <v>225</v>
      </c>
      <c r="K7" s="365">
        <f t="shared" si="1"/>
        <v>23</v>
      </c>
      <c r="L7" s="365">
        <f t="shared" si="1"/>
        <v>3</v>
      </c>
      <c r="M7" s="365">
        <f t="shared" si="1"/>
        <v>56157</v>
      </c>
      <c r="N7" s="46"/>
    </row>
    <row r="8" spans="1:15" ht="15" customHeight="1">
      <c r="A8" s="574"/>
      <c r="B8" s="366" t="s">
        <v>170</v>
      </c>
      <c r="C8" s="367">
        <v>44</v>
      </c>
      <c r="D8" s="367">
        <v>19</v>
      </c>
      <c r="E8" s="367">
        <v>23</v>
      </c>
      <c r="F8" s="367">
        <v>23</v>
      </c>
      <c r="G8" s="367">
        <v>23</v>
      </c>
      <c r="H8" s="367">
        <v>95</v>
      </c>
      <c r="I8" s="368"/>
      <c r="J8" s="368"/>
      <c r="K8" s="368"/>
      <c r="L8" s="368"/>
      <c r="M8" s="323">
        <f aca="true" t="shared" si="2" ref="M8:M28">SUM(C8:L8)</f>
        <v>227</v>
      </c>
      <c r="N8" s="45"/>
      <c r="O8" s="48"/>
    </row>
    <row r="9" spans="1:15" ht="15" customHeight="1">
      <c r="A9" s="574"/>
      <c r="B9" s="369" t="s">
        <v>171</v>
      </c>
      <c r="C9" s="144">
        <v>362</v>
      </c>
      <c r="D9" s="144">
        <v>133</v>
      </c>
      <c r="E9" s="144">
        <v>269</v>
      </c>
      <c r="F9" s="144">
        <v>165</v>
      </c>
      <c r="G9" s="144">
        <v>76</v>
      </c>
      <c r="H9" s="144">
        <v>204</v>
      </c>
      <c r="I9" s="285"/>
      <c r="J9" s="285"/>
      <c r="K9" s="285"/>
      <c r="L9" s="285"/>
      <c r="M9" s="290">
        <f t="shared" si="2"/>
        <v>1209</v>
      </c>
      <c r="N9" s="45"/>
      <c r="O9" s="48"/>
    </row>
    <row r="10" spans="1:15" ht="15" customHeight="1">
      <c r="A10" s="574"/>
      <c r="B10" s="369" t="s">
        <v>172</v>
      </c>
      <c r="C10" s="144">
        <v>89</v>
      </c>
      <c r="D10" s="144">
        <v>52</v>
      </c>
      <c r="E10" s="144">
        <v>13</v>
      </c>
      <c r="F10" s="144">
        <v>42</v>
      </c>
      <c r="G10" s="144">
        <v>42</v>
      </c>
      <c r="H10" s="144">
        <v>76</v>
      </c>
      <c r="I10" s="285"/>
      <c r="J10" s="285"/>
      <c r="K10" s="285"/>
      <c r="L10" s="285"/>
      <c r="M10" s="290">
        <f t="shared" si="2"/>
        <v>314</v>
      </c>
      <c r="N10" s="45"/>
      <c r="O10" s="48"/>
    </row>
    <row r="11" spans="1:15" ht="15" customHeight="1">
      <c r="A11" s="574"/>
      <c r="B11" s="369" t="s">
        <v>173</v>
      </c>
      <c r="C11" s="144">
        <v>174</v>
      </c>
      <c r="D11" s="144">
        <v>49</v>
      </c>
      <c r="E11" s="144">
        <v>149</v>
      </c>
      <c r="F11" s="144">
        <v>175</v>
      </c>
      <c r="G11" s="144">
        <v>121</v>
      </c>
      <c r="H11" s="144">
        <v>589</v>
      </c>
      <c r="I11" s="285"/>
      <c r="J11" s="285"/>
      <c r="K11" s="285"/>
      <c r="L11" s="285"/>
      <c r="M11" s="290">
        <f t="shared" si="2"/>
        <v>1257</v>
      </c>
      <c r="N11" s="45"/>
      <c r="O11" s="48"/>
    </row>
    <row r="12" spans="1:15" ht="26.25" customHeight="1">
      <c r="A12" s="574"/>
      <c r="B12" s="369" t="s">
        <v>265</v>
      </c>
      <c r="C12" s="144">
        <v>442</v>
      </c>
      <c r="D12" s="144">
        <v>77</v>
      </c>
      <c r="E12" s="144">
        <v>566</v>
      </c>
      <c r="F12" s="144">
        <v>222</v>
      </c>
      <c r="G12" s="144">
        <v>916</v>
      </c>
      <c r="H12" s="144">
        <v>607</v>
      </c>
      <c r="I12" s="144">
        <v>9</v>
      </c>
      <c r="J12" s="285"/>
      <c r="K12" s="285"/>
      <c r="L12" s="285"/>
      <c r="M12" s="290">
        <f t="shared" si="2"/>
        <v>2839</v>
      </c>
      <c r="N12" s="45"/>
      <c r="O12" s="48"/>
    </row>
    <row r="13" spans="1:15" ht="26.25" customHeight="1">
      <c r="A13" s="574"/>
      <c r="B13" s="369" t="s">
        <v>286</v>
      </c>
      <c r="C13" s="144">
        <v>184</v>
      </c>
      <c r="D13" s="144">
        <v>28</v>
      </c>
      <c r="E13" s="144">
        <v>54</v>
      </c>
      <c r="F13" s="144">
        <v>15</v>
      </c>
      <c r="G13" s="144">
        <v>4</v>
      </c>
      <c r="H13" s="144">
        <v>40</v>
      </c>
      <c r="I13" s="144">
        <v>9</v>
      </c>
      <c r="J13" s="285"/>
      <c r="K13" s="285"/>
      <c r="L13" s="285"/>
      <c r="M13" s="290">
        <f t="shared" si="2"/>
        <v>334</v>
      </c>
      <c r="N13" s="45"/>
      <c r="O13" s="48"/>
    </row>
    <row r="14" spans="1:15" ht="24" customHeight="1">
      <c r="A14" s="574"/>
      <c r="B14" s="369" t="s">
        <v>174</v>
      </c>
      <c r="C14" s="144">
        <v>1279</v>
      </c>
      <c r="D14" s="144">
        <v>504</v>
      </c>
      <c r="E14" s="144">
        <v>732</v>
      </c>
      <c r="F14" s="144">
        <v>1585</v>
      </c>
      <c r="G14" s="144">
        <v>519</v>
      </c>
      <c r="H14" s="144">
        <v>1968</v>
      </c>
      <c r="I14" s="285"/>
      <c r="J14" s="285"/>
      <c r="K14" s="285"/>
      <c r="L14" s="144">
        <v>1</v>
      </c>
      <c r="M14" s="290">
        <f t="shared" si="2"/>
        <v>6588</v>
      </c>
      <c r="N14" s="45"/>
      <c r="O14" s="48"/>
    </row>
    <row r="15" spans="1:15" ht="24" customHeight="1">
      <c r="A15" s="574"/>
      <c r="B15" s="369" t="s">
        <v>175</v>
      </c>
      <c r="C15" s="144">
        <v>11559</v>
      </c>
      <c r="D15" s="144">
        <v>18633</v>
      </c>
      <c r="E15" s="144">
        <v>370</v>
      </c>
      <c r="F15" s="144">
        <v>1613</v>
      </c>
      <c r="G15" s="144">
        <v>768</v>
      </c>
      <c r="H15" s="144">
        <v>2724</v>
      </c>
      <c r="I15" s="285"/>
      <c r="J15" s="285"/>
      <c r="K15" s="285"/>
      <c r="L15" s="285"/>
      <c r="M15" s="290">
        <f t="shared" si="2"/>
        <v>35667</v>
      </c>
      <c r="N15" s="45"/>
      <c r="O15" s="48"/>
    </row>
    <row r="16" spans="1:15" ht="21.75" customHeight="1">
      <c r="A16" s="574"/>
      <c r="B16" s="369" t="s">
        <v>176</v>
      </c>
      <c r="C16" s="144">
        <v>566</v>
      </c>
      <c r="D16" s="144">
        <v>404</v>
      </c>
      <c r="E16" s="144">
        <v>102</v>
      </c>
      <c r="F16" s="144">
        <v>171</v>
      </c>
      <c r="G16" s="144">
        <v>7</v>
      </c>
      <c r="H16" s="144">
        <v>39</v>
      </c>
      <c r="I16" s="285"/>
      <c r="J16" s="285"/>
      <c r="K16" s="285"/>
      <c r="L16" s="285"/>
      <c r="M16" s="290">
        <f t="shared" si="2"/>
        <v>1289</v>
      </c>
      <c r="N16" s="45"/>
      <c r="O16" s="48"/>
    </row>
    <row r="17" spans="1:15" ht="24" customHeight="1">
      <c r="A17" s="574"/>
      <c r="B17" s="369" t="s">
        <v>177</v>
      </c>
      <c r="C17" s="144">
        <v>161</v>
      </c>
      <c r="D17" s="144">
        <v>129</v>
      </c>
      <c r="E17" s="144">
        <v>88</v>
      </c>
      <c r="F17" s="144">
        <v>232</v>
      </c>
      <c r="G17" s="144">
        <v>168</v>
      </c>
      <c r="H17" s="144">
        <v>697</v>
      </c>
      <c r="I17" s="144">
        <v>2522</v>
      </c>
      <c r="J17" s="144">
        <v>186</v>
      </c>
      <c r="K17" s="285"/>
      <c r="L17" s="285"/>
      <c r="M17" s="290">
        <f t="shared" si="2"/>
        <v>4183</v>
      </c>
      <c r="N17" s="45"/>
      <c r="O17" s="48"/>
    </row>
    <row r="18" spans="1:15" ht="15" customHeight="1">
      <c r="A18" s="574"/>
      <c r="B18" s="369" t="s">
        <v>178</v>
      </c>
      <c r="C18" s="144">
        <v>221</v>
      </c>
      <c r="D18" s="144">
        <v>163</v>
      </c>
      <c r="E18" s="144">
        <v>54</v>
      </c>
      <c r="F18" s="144">
        <v>305</v>
      </c>
      <c r="G18" s="144">
        <v>60</v>
      </c>
      <c r="H18" s="144">
        <v>387</v>
      </c>
      <c r="I18" s="144">
        <v>460</v>
      </c>
      <c r="J18" s="144">
        <v>39</v>
      </c>
      <c r="K18" s="285"/>
      <c r="L18" s="285"/>
      <c r="M18" s="290">
        <f t="shared" si="2"/>
        <v>1689</v>
      </c>
      <c r="N18" s="45"/>
      <c r="O18" s="48"/>
    </row>
    <row r="19" spans="1:15" ht="15" customHeight="1">
      <c r="A19" s="574"/>
      <c r="B19" s="369" t="s">
        <v>179</v>
      </c>
      <c r="C19" s="144">
        <v>5</v>
      </c>
      <c r="D19" s="144">
        <v>4</v>
      </c>
      <c r="E19" s="144">
        <v>2</v>
      </c>
      <c r="F19" s="144">
        <v>5</v>
      </c>
      <c r="G19" s="144">
        <v>6</v>
      </c>
      <c r="H19" s="144">
        <v>11</v>
      </c>
      <c r="I19" s="285"/>
      <c r="J19" s="285"/>
      <c r="K19" s="285"/>
      <c r="L19" s="285"/>
      <c r="M19" s="290">
        <f t="shared" si="2"/>
        <v>33</v>
      </c>
      <c r="N19" s="45"/>
      <c r="O19" s="48"/>
    </row>
    <row r="20" spans="1:15" ht="15" customHeight="1">
      <c r="A20" s="574"/>
      <c r="B20" s="369" t="s">
        <v>180</v>
      </c>
      <c r="C20" s="144">
        <v>129</v>
      </c>
      <c r="D20" s="144">
        <v>126</v>
      </c>
      <c r="E20" s="144">
        <v>85</v>
      </c>
      <c r="F20" s="144">
        <v>206</v>
      </c>
      <c r="G20" s="144">
        <v>71</v>
      </c>
      <c r="H20" s="144">
        <v>219</v>
      </c>
      <c r="I20" s="285"/>
      <c r="J20" s="285"/>
      <c r="K20" s="285"/>
      <c r="L20" s="285"/>
      <c r="M20" s="290">
        <f t="shared" si="2"/>
        <v>836</v>
      </c>
      <c r="N20" s="45"/>
      <c r="O20" s="48"/>
    </row>
    <row r="21" spans="1:15" ht="15" customHeight="1">
      <c r="A21" s="574"/>
      <c r="B21" s="369" t="s">
        <v>245</v>
      </c>
      <c r="C21" s="144"/>
      <c r="D21" s="144"/>
      <c r="E21" s="144"/>
      <c r="F21" s="144">
        <v>1</v>
      </c>
      <c r="G21" s="144"/>
      <c r="H21" s="144"/>
      <c r="I21" s="285"/>
      <c r="J21" s="285"/>
      <c r="K21" s="285">
        <v>23</v>
      </c>
      <c r="L21" s="285">
        <v>2</v>
      </c>
      <c r="M21" s="290">
        <f t="shared" si="2"/>
        <v>26</v>
      </c>
      <c r="N21" s="45"/>
      <c r="O21" s="48"/>
    </row>
    <row r="22" spans="1:15" ht="15" customHeight="1">
      <c r="A22" s="574"/>
      <c r="B22" s="369" t="s">
        <v>246</v>
      </c>
      <c r="C22" s="144">
        <v>39</v>
      </c>
      <c r="D22" s="144">
        <v>6</v>
      </c>
      <c r="E22" s="285"/>
      <c r="F22" s="144"/>
      <c r="G22" s="285"/>
      <c r="H22" s="285"/>
      <c r="I22" s="285"/>
      <c r="J22" s="285"/>
      <c r="K22" s="144">
        <v>5222</v>
      </c>
      <c r="L22" s="144">
        <v>3030</v>
      </c>
      <c r="M22" s="290">
        <f t="shared" si="2"/>
        <v>8297</v>
      </c>
      <c r="N22" s="45"/>
      <c r="O22" s="48"/>
    </row>
    <row r="23" spans="1:15" ht="15" customHeight="1" thickBot="1">
      <c r="A23" s="574"/>
      <c r="B23" s="370" t="s">
        <v>181</v>
      </c>
      <c r="C23" s="198">
        <v>111</v>
      </c>
      <c r="D23" s="198">
        <v>17</v>
      </c>
      <c r="E23" s="294"/>
      <c r="F23" s="294"/>
      <c r="G23" s="294"/>
      <c r="H23" s="294"/>
      <c r="I23" s="294"/>
      <c r="J23" s="294"/>
      <c r="K23" s="198">
        <v>3271</v>
      </c>
      <c r="L23" s="198">
        <v>2242</v>
      </c>
      <c r="M23" s="365">
        <f t="shared" si="2"/>
        <v>5641</v>
      </c>
      <c r="N23" s="45"/>
      <c r="O23" s="48"/>
    </row>
    <row r="24" spans="1:14" ht="12.75">
      <c r="A24" s="573" t="s">
        <v>182</v>
      </c>
      <c r="B24" s="366" t="s">
        <v>183</v>
      </c>
      <c r="C24" s="371">
        <v>132</v>
      </c>
      <c r="D24" s="371">
        <v>1</v>
      </c>
      <c r="E24" s="371"/>
      <c r="F24" s="371"/>
      <c r="G24" s="371"/>
      <c r="H24" s="371"/>
      <c r="I24" s="371"/>
      <c r="J24" s="371"/>
      <c r="K24" s="371"/>
      <c r="L24" s="371"/>
      <c r="M24" s="368">
        <f t="shared" si="2"/>
        <v>133</v>
      </c>
      <c r="N24" s="45"/>
    </row>
    <row r="25" spans="1:14" ht="12.75">
      <c r="A25" s="574"/>
      <c r="B25" s="369" t="s">
        <v>184</v>
      </c>
      <c r="C25" s="372"/>
      <c r="D25" s="372"/>
      <c r="E25" s="372">
        <v>872</v>
      </c>
      <c r="F25" s="372">
        <v>51</v>
      </c>
      <c r="G25" s="372"/>
      <c r="H25" s="372"/>
      <c r="I25" s="372"/>
      <c r="J25" s="372"/>
      <c r="K25" s="372"/>
      <c r="L25" s="372"/>
      <c r="M25" s="285">
        <f t="shared" si="2"/>
        <v>923</v>
      </c>
      <c r="N25" s="45"/>
    </row>
    <row r="26" spans="1:14" ht="12.75">
      <c r="A26" s="574"/>
      <c r="B26" s="369" t="s">
        <v>185</v>
      </c>
      <c r="C26" s="372"/>
      <c r="D26" s="372"/>
      <c r="E26" s="372"/>
      <c r="F26" s="372"/>
      <c r="G26" s="372">
        <v>811</v>
      </c>
      <c r="H26" s="372">
        <v>40</v>
      </c>
      <c r="I26" s="372"/>
      <c r="J26" s="372"/>
      <c r="K26" s="372"/>
      <c r="L26" s="372"/>
      <c r="M26" s="285">
        <f t="shared" si="2"/>
        <v>851</v>
      </c>
      <c r="N26" s="45"/>
    </row>
    <row r="27" spans="1:14" ht="12.75">
      <c r="A27" s="574"/>
      <c r="B27" s="369" t="s">
        <v>144</v>
      </c>
      <c r="C27" s="372"/>
      <c r="D27" s="372"/>
      <c r="E27" s="372"/>
      <c r="F27" s="372"/>
      <c r="G27" s="372"/>
      <c r="H27" s="372"/>
      <c r="I27" s="372">
        <v>7697</v>
      </c>
      <c r="J27" s="372">
        <v>763</v>
      </c>
      <c r="K27" s="372"/>
      <c r="L27" s="372"/>
      <c r="M27" s="285">
        <f t="shared" si="2"/>
        <v>8460</v>
      </c>
      <c r="N27" s="45"/>
    </row>
    <row r="28" spans="1:14" ht="13.5" thickBot="1">
      <c r="A28" s="574"/>
      <c r="B28" s="370" t="s">
        <v>145</v>
      </c>
      <c r="C28" s="373"/>
      <c r="D28" s="373"/>
      <c r="E28" s="373"/>
      <c r="F28" s="373"/>
      <c r="G28" s="373"/>
      <c r="H28" s="373"/>
      <c r="I28" s="373"/>
      <c r="J28" s="373"/>
      <c r="K28" s="373">
        <v>2480</v>
      </c>
      <c r="L28" s="373">
        <v>230</v>
      </c>
      <c r="M28" s="294">
        <f t="shared" si="2"/>
        <v>2710</v>
      </c>
      <c r="N28" s="45"/>
    </row>
    <row r="29" spans="1:14" ht="12.75" customHeight="1">
      <c r="A29" s="573" t="s">
        <v>186</v>
      </c>
      <c r="B29" s="374" t="s">
        <v>353</v>
      </c>
      <c r="C29" s="348">
        <v>1395</v>
      </c>
      <c r="D29" s="348">
        <v>2035</v>
      </c>
      <c r="E29" s="348">
        <v>1653</v>
      </c>
      <c r="F29" s="348">
        <v>2671</v>
      </c>
      <c r="G29" s="348">
        <v>8952</v>
      </c>
      <c r="H29" s="348">
        <v>12011</v>
      </c>
      <c r="I29" s="323"/>
      <c r="J29" s="323"/>
      <c r="K29" s="348">
        <v>43</v>
      </c>
      <c r="L29" s="348">
        <v>39</v>
      </c>
      <c r="M29" s="323">
        <v>28799</v>
      </c>
      <c r="N29" s="45"/>
    </row>
    <row r="30" spans="1:14" ht="12.75">
      <c r="A30" s="574"/>
      <c r="B30" s="375" t="s">
        <v>187</v>
      </c>
      <c r="C30" s="339">
        <v>38</v>
      </c>
      <c r="D30" s="339">
        <v>38</v>
      </c>
      <c r="E30" s="339">
        <v>7</v>
      </c>
      <c r="F30" s="339">
        <v>27</v>
      </c>
      <c r="G30" s="339">
        <v>248</v>
      </c>
      <c r="H30" s="339">
        <v>446</v>
      </c>
      <c r="I30" s="339"/>
      <c r="J30" s="339"/>
      <c r="K30" s="339">
        <v>0</v>
      </c>
      <c r="L30" s="339">
        <v>0</v>
      </c>
      <c r="M30" s="285">
        <v>804</v>
      </c>
      <c r="N30" s="45"/>
    </row>
    <row r="31" spans="1:13" ht="12.75">
      <c r="A31" s="574"/>
      <c r="B31" s="375" t="s">
        <v>188</v>
      </c>
      <c r="C31" s="339">
        <v>238</v>
      </c>
      <c r="D31" s="339">
        <v>698</v>
      </c>
      <c r="E31" s="339">
        <v>242</v>
      </c>
      <c r="F31" s="339">
        <v>1021</v>
      </c>
      <c r="G31" s="339">
        <v>766</v>
      </c>
      <c r="H31" s="339">
        <v>1371</v>
      </c>
      <c r="I31" s="339"/>
      <c r="J31" s="339"/>
      <c r="K31" s="339">
        <v>2</v>
      </c>
      <c r="L31" s="339">
        <v>5</v>
      </c>
      <c r="M31" s="285">
        <v>4343</v>
      </c>
    </row>
    <row r="32" spans="1:13" ht="12.75">
      <c r="A32" s="574"/>
      <c r="B32" s="375" t="s">
        <v>189</v>
      </c>
      <c r="C32" s="339">
        <v>75</v>
      </c>
      <c r="D32" s="339">
        <v>6</v>
      </c>
      <c r="E32" s="339">
        <v>193</v>
      </c>
      <c r="F32" s="339">
        <v>7</v>
      </c>
      <c r="G32" s="339">
        <v>476</v>
      </c>
      <c r="H32" s="339">
        <v>52</v>
      </c>
      <c r="I32" s="339"/>
      <c r="J32" s="339"/>
      <c r="K32" s="339">
        <v>0</v>
      </c>
      <c r="L32" s="339">
        <v>0</v>
      </c>
      <c r="M32" s="285">
        <v>809</v>
      </c>
    </row>
    <row r="33" spans="1:13" ht="12.75">
      <c r="A33" s="574"/>
      <c r="B33" s="375" t="s">
        <v>190</v>
      </c>
      <c r="C33" s="339">
        <v>694</v>
      </c>
      <c r="D33" s="339">
        <v>988</v>
      </c>
      <c r="E33" s="339">
        <v>904</v>
      </c>
      <c r="F33" s="339">
        <v>1168</v>
      </c>
      <c r="G33" s="339">
        <v>5877</v>
      </c>
      <c r="H33" s="339">
        <v>8039</v>
      </c>
      <c r="I33" s="339"/>
      <c r="J33" s="339"/>
      <c r="K33" s="339">
        <v>37</v>
      </c>
      <c r="L33" s="339">
        <v>26</v>
      </c>
      <c r="M33" s="285">
        <v>17733</v>
      </c>
    </row>
    <row r="34" spans="1:13" ht="12.75">
      <c r="A34" s="574"/>
      <c r="B34" s="375" t="s">
        <v>191</v>
      </c>
      <c r="C34" s="339">
        <v>28</v>
      </c>
      <c r="D34" s="339">
        <v>87</v>
      </c>
      <c r="E34" s="339">
        <v>18</v>
      </c>
      <c r="F34" s="339">
        <v>157</v>
      </c>
      <c r="G34" s="339">
        <v>103</v>
      </c>
      <c r="H34" s="339">
        <v>1078</v>
      </c>
      <c r="I34" s="339"/>
      <c r="J34" s="339"/>
      <c r="K34" s="339">
        <v>2</v>
      </c>
      <c r="L34" s="339">
        <v>1</v>
      </c>
      <c r="M34" s="285">
        <v>1474</v>
      </c>
    </row>
    <row r="35" spans="1:13" ht="12.75">
      <c r="A35" s="574"/>
      <c r="B35" s="375" t="s">
        <v>192</v>
      </c>
      <c r="C35" s="339">
        <v>101</v>
      </c>
      <c r="D35" s="339">
        <v>52</v>
      </c>
      <c r="E35" s="339">
        <v>90</v>
      </c>
      <c r="F35" s="339">
        <v>75</v>
      </c>
      <c r="G35" s="339">
        <v>461</v>
      </c>
      <c r="H35" s="339">
        <v>213</v>
      </c>
      <c r="I35" s="339"/>
      <c r="J35" s="339"/>
      <c r="K35" s="339">
        <v>0</v>
      </c>
      <c r="L35" s="339">
        <v>0</v>
      </c>
      <c r="M35" s="285">
        <v>992</v>
      </c>
    </row>
    <row r="36" spans="1:13" ht="12.75">
      <c r="A36" s="574"/>
      <c r="B36" s="375" t="s">
        <v>193</v>
      </c>
      <c r="C36" s="339">
        <v>23</v>
      </c>
      <c r="D36" s="339">
        <v>18</v>
      </c>
      <c r="E36" s="339">
        <v>30</v>
      </c>
      <c r="F36" s="339">
        <v>23</v>
      </c>
      <c r="G36" s="339">
        <v>212</v>
      </c>
      <c r="H36" s="339">
        <v>128</v>
      </c>
      <c r="I36" s="339"/>
      <c r="J36" s="339"/>
      <c r="K36" s="339">
        <v>1</v>
      </c>
      <c r="L36" s="339">
        <v>2</v>
      </c>
      <c r="M36" s="285">
        <v>437</v>
      </c>
    </row>
    <row r="37" spans="1:13" ht="12.75">
      <c r="A37" s="574"/>
      <c r="B37" s="375" t="s">
        <v>194</v>
      </c>
      <c r="C37" s="339">
        <v>38</v>
      </c>
      <c r="D37" s="339">
        <v>34</v>
      </c>
      <c r="E37" s="339">
        <v>29</v>
      </c>
      <c r="F37" s="339">
        <v>37</v>
      </c>
      <c r="G37" s="339">
        <v>223</v>
      </c>
      <c r="H37" s="339">
        <v>154</v>
      </c>
      <c r="I37" s="339"/>
      <c r="J37" s="339"/>
      <c r="K37" s="339">
        <v>0</v>
      </c>
      <c r="L37" s="339">
        <v>3</v>
      </c>
      <c r="M37" s="285">
        <v>518</v>
      </c>
    </row>
    <row r="38" spans="1:13" ht="12.75">
      <c r="A38" s="574"/>
      <c r="B38" s="375" t="s">
        <v>354</v>
      </c>
      <c r="C38" s="339">
        <v>48</v>
      </c>
      <c r="D38" s="339">
        <v>33</v>
      </c>
      <c r="E38" s="339">
        <v>62</v>
      </c>
      <c r="F38" s="339">
        <v>57</v>
      </c>
      <c r="G38" s="339">
        <v>261</v>
      </c>
      <c r="H38" s="339">
        <v>236</v>
      </c>
      <c r="I38" s="339"/>
      <c r="J38" s="339"/>
      <c r="K38" s="339">
        <v>1</v>
      </c>
      <c r="L38" s="339">
        <v>1</v>
      </c>
      <c r="M38" s="285">
        <v>699</v>
      </c>
    </row>
    <row r="39" spans="1:13" ht="13.5" thickBot="1">
      <c r="A39" s="574"/>
      <c r="B39" s="375" t="s">
        <v>195</v>
      </c>
      <c r="C39" s="339">
        <v>112</v>
      </c>
      <c r="D39" s="339">
        <v>81</v>
      </c>
      <c r="E39" s="339">
        <v>78</v>
      </c>
      <c r="F39" s="339">
        <v>99</v>
      </c>
      <c r="G39" s="339">
        <v>325</v>
      </c>
      <c r="H39" s="339">
        <v>294</v>
      </c>
      <c r="I39" s="285"/>
      <c r="J39" s="285"/>
      <c r="K39" s="339">
        <v>0</v>
      </c>
      <c r="L39" s="339">
        <v>1</v>
      </c>
      <c r="M39" s="285">
        <v>990</v>
      </c>
    </row>
    <row r="40" spans="1:13" ht="12.75">
      <c r="A40" s="603" t="s">
        <v>196</v>
      </c>
      <c r="B40" s="376" t="s">
        <v>355</v>
      </c>
      <c r="C40" s="338">
        <v>618</v>
      </c>
      <c r="D40" s="338">
        <v>2446</v>
      </c>
      <c r="E40" s="338">
        <v>1207</v>
      </c>
      <c r="F40" s="338">
        <v>7775</v>
      </c>
      <c r="G40" s="338">
        <v>2620</v>
      </c>
      <c r="H40" s="338">
        <v>10429</v>
      </c>
      <c r="I40" s="290"/>
      <c r="J40" s="290"/>
      <c r="K40" s="338">
        <v>18</v>
      </c>
      <c r="L40" s="338">
        <v>15</v>
      </c>
      <c r="M40" s="290">
        <v>25128</v>
      </c>
    </row>
    <row r="41" spans="1:13" ht="12.75" customHeight="1">
      <c r="A41" s="604"/>
      <c r="B41" s="369" t="s">
        <v>197</v>
      </c>
      <c r="C41" s="339">
        <v>160</v>
      </c>
      <c r="D41" s="339">
        <v>896</v>
      </c>
      <c r="E41" s="339">
        <v>329</v>
      </c>
      <c r="F41" s="339">
        <v>2474</v>
      </c>
      <c r="G41" s="339">
        <v>941</v>
      </c>
      <c r="H41" s="339">
        <v>2922</v>
      </c>
      <c r="I41" s="339"/>
      <c r="J41" s="339"/>
      <c r="K41" s="339">
        <v>13</v>
      </c>
      <c r="L41" s="339">
        <v>8</v>
      </c>
      <c r="M41" s="285">
        <v>7743</v>
      </c>
    </row>
    <row r="42" spans="1:13" ht="12.75">
      <c r="A42" s="604"/>
      <c r="B42" s="369" t="s">
        <v>198</v>
      </c>
      <c r="C42" s="339">
        <v>239</v>
      </c>
      <c r="D42" s="339">
        <v>976</v>
      </c>
      <c r="E42" s="339">
        <v>392</v>
      </c>
      <c r="F42" s="339">
        <v>3328</v>
      </c>
      <c r="G42" s="339">
        <v>1026</v>
      </c>
      <c r="H42" s="339">
        <v>4341</v>
      </c>
      <c r="I42" s="339"/>
      <c r="J42" s="339"/>
      <c r="K42" s="339">
        <v>1</v>
      </c>
      <c r="L42" s="339">
        <v>5</v>
      </c>
      <c r="M42" s="285">
        <v>10308</v>
      </c>
    </row>
    <row r="43" spans="1:13" ht="12.75">
      <c r="A43" s="604"/>
      <c r="B43" s="369" t="s">
        <v>199</v>
      </c>
      <c r="C43" s="339">
        <v>59</v>
      </c>
      <c r="D43" s="339">
        <v>226</v>
      </c>
      <c r="E43" s="339">
        <v>110</v>
      </c>
      <c r="F43" s="339">
        <v>665</v>
      </c>
      <c r="G43" s="339">
        <v>216</v>
      </c>
      <c r="H43" s="339">
        <v>1363</v>
      </c>
      <c r="I43" s="339"/>
      <c r="J43" s="339"/>
      <c r="K43" s="339">
        <v>0</v>
      </c>
      <c r="L43" s="339">
        <v>0</v>
      </c>
      <c r="M43" s="285">
        <v>2639</v>
      </c>
    </row>
    <row r="44" spans="1:13" ht="12.75">
      <c r="A44" s="604"/>
      <c r="B44" s="369" t="s">
        <v>200</v>
      </c>
      <c r="C44" s="339">
        <v>91</v>
      </c>
      <c r="D44" s="339">
        <v>201</v>
      </c>
      <c r="E44" s="339">
        <v>255</v>
      </c>
      <c r="F44" s="339">
        <v>831</v>
      </c>
      <c r="G44" s="339">
        <v>190</v>
      </c>
      <c r="H44" s="339">
        <v>420</v>
      </c>
      <c r="I44" s="339"/>
      <c r="J44" s="339"/>
      <c r="K44" s="339">
        <v>0</v>
      </c>
      <c r="L44" s="339">
        <v>2</v>
      </c>
      <c r="M44" s="285">
        <v>1990</v>
      </c>
    </row>
    <row r="45" spans="1:13" ht="12.75">
      <c r="A45" s="604"/>
      <c r="B45" s="369" t="s">
        <v>201</v>
      </c>
      <c r="C45" s="339">
        <v>8</v>
      </c>
      <c r="D45" s="339">
        <v>20</v>
      </c>
      <c r="E45" s="339">
        <v>18</v>
      </c>
      <c r="F45" s="339">
        <v>56</v>
      </c>
      <c r="G45" s="339">
        <v>37</v>
      </c>
      <c r="H45" s="339">
        <v>141</v>
      </c>
      <c r="I45" s="339"/>
      <c r="J45" s="339"/>
      <c r="K45" s="339">
        <v>0</v>
      </c>
      <c r="L45" s="339">
        <v>0</v>
      </c>
      <c r="M45" s="285">
        <v>280</v>
      </c>
    </row>
    <row r="46" spans="1:13" ht="12.75">
      <c r="A46" s="604"/>
      <c r="B46" s="369" t="s">
        <v>202</v>
      </c>
      <c r="C46" s="339">
        <v>25</v>
      </c>
      <c r="D46" s="339">
        <v>30</v>
      </c>
      <c r="E46" s="339">
        <v>42</v>
      </c>
      <c r="F46" s="339">
        <v>138</v>
      </c>
      <c r="G46" s="339">
        <v>52</v>
      </c>
      <c r="H46" s="339">
        <v>221</v>
      </c>
      <c r="I46" s="339"/>
      <c r="J46" s="339"/>
      <c r="K46" s="339">
        <v>4</v>
      </c>
      <c r="L46" s="339">
        <v>0</v>
      </c>
      <c r="M46" s="285">
        <v>512</v>
      </c>
    </row>
    <row r="47" spans="1:13" ht="12.75">
      <c r="A47" s="604"/>
      <c r="B47" s="369" t="s">
        <v>203</v>
      </c>
      <c r="C47" s="339">
        <v>25</v>
      </c>
      <c r="D47" s="339">
        <v>69</v>
      </c>
      <c r="E47" s="339">
        <v>14</v>
      </c>
      <c r="F47" s="339">
        <v>166</v>
      </c>
      <c r="G47" s="339">
        <v>106</v>
      </c>
      <c r="H47" s="339">
        <v>874</v>
      </c>
      <c r="I47" s="339"/>
      <c r="J47" s="339"/>
      <c r="K47" s="339">
        <v>0</v>
      </c>
      <c r="L47" s="339">
        <v>0</v>
      </c>
      <c r="M47" s="285">
        <v>1254</v>
      </c>
    </row>
    <row r="48" spans="1:13" ht="13.5" thickBot="1">
      <c r="A48" s="604"/>
      <c r="B48" s="378" t="s">
        <v>204</v>
      </c>
      <c r="C48" s="377">
        <v>11</v>
      </c>
      <c r="D48" s="377">
        <v>28</v>
      </c>
      <c r="E48" s="377">
        <v>47</v>
      </c>
      <c r="F48" s="377">
        <v>117</v>
      </c>
      <c r="G48" s="377">
        <v>52</v>
      </c>
      <c r="H48" s="377">
        <v>147</v>
      </c>
      <c r="I48" s="377"/>
      <c r="J48" s="377"/>
      <c r="K48" s="377">
        <v>0</v>
      </c>
      <c r="L48" s="377">
        <v>0</v>
      </c>
      <c r="M48" s="294">
        <v>402</v>
      </c>
    </row>
    <row r="49" spans="1:13" ht="13.5" thickBot="1">
      <c r="A49" s="611" t="s">
        <v>205</v>
      </c>
      <c r="B49" s="612"/>
      <c r="C49" s="362">
        <f aca="true" t="shared" si="3" ref="C49:M49">C40+C29</f>
        <v>2013</v>
      </c>
      <c r="D49" s="362">
        <f t="shared" si="3"/>
        <v>4481</v>
      </c>
      <c r="E49" s="362">
        <f t="shared" si="3"/>
        <v>2860</v>
      </c>
      <c r="F49" s="362">
        <f t="shared" si="3"/>
        <v>10446</v>
      </c>
      <c r="G49" s="362">
        <f t="shared" si="3"/>
        <v>11572</v>
      </c>
      <c r="H49" s="362">
        <f t="shared" si="3"/>
        <v>22440</v>
      </c>
      <c r="I49" s="362">
        <f t="shared" si="3"/>
        <v>0</v>
      </c>
      <c r="J49" s="362">
        <f t="shared" si="3"/>
        <v>0</v>
      </c>
      <c r="K49" s="362">
        <f t="shared" si="3"/>
        <v>61</v>
      </c>
      <c r="L49" s="362">
        <f t="shared" si="3"/>
        <v>54</v>
      </c>
      <c r="M49" s="362">
        <f t="shared" si="3"/>
        <v>53927</v>
      </c>
    </row>
    <row r="50" spans="1:13" ht="12.75">
      <c r="A50" s="49" t="s">
        <v>60</v>
      </c>
      <c r="B50" s="49"/>
      <c r="C50" s="23"/>
      <c r="D50" s="23"/>
      <c r="E50" s="23"/>
      <c r="F50" s="23"/>
      <c r="G50" s="23"/>
      <c r="H50" s="23"/>
      <c r="I50" s="23"/>
      <c r="J50" s="23"/>
      <c r="K50" s="23"/>
      <c r="L50" s="23"/>
      <c r="M50" s="23"/>
    </row>
    <row r="51" spans="1:13" ht="12.75">
      <c r="A51" s="50" t="s">
        <v>206</v>
      </c>
      <c r="B51" s="49"/>
      <c r="C51" s="23"/>
      <c r="D51" s="23"/>
      <c r="E51" s="23"/>
      <c r="F51" s="23"/>
      <c r="G51" s="23"/>
      <c r="H51" s="23"/>
      <c r="I51" s="23"/>
      <c r="J51" s="23"/>
      <c r="K51" s="23"/>
      <c r="L51" s="23"/>
      <c r="M51" s="23"/>
    </row>
    <row r="52" spans="1:13" ht="12.75">
      <c r="A52" s="23" t="s">
        <v>207</v>
      </c>
      <c r="C52" s="23"/>
      <c r="D52" s="23"/>
      <c r="E52" s="23"/>
      <c r="F52" s="23"/>
      <c r="G52" s="23"/>
      <c r="H52" s="23"/>
      <c r="I52" s="23"/>
      <c r="J52" s="23"/>
      <c r="K52" s="23"/>
      <c r="L52" s="23"/>
      <c r="M52" s="23"/>
    </row>
    <row r="53" spans="1:13" ht="12.75">
      <c r="A53" s="22" t="s">
        <v>14</v>
      </c>
      <c r="C53" s="23"/>
      <c r="D53" s="23"/>
      <c r="E53" s="23"/>
      <c r="F53" s="23"/>
      <c r="G53" s="23"/>
      <c r="H53" s="23"/>
      <c r="I53" s="23"/>
      <c r="J53" s="23"/>
      <c r="K53" s="23"/>
      <c r="L53" s="23"/>
      <c r="M53" s="23"/>
    </row>
    <row r="54" spans="1:13" ht="26.25" customHeight="1">
      <c r="A54" s="555" t="s">
        <v>92</v>
      </c>
      <c r="B54" s="555"/>
      <c r="C54" s="555"/>
      <c r="D54" s="555"/>
      <c r="E54" s="555"/>
      <c r="F54" s="555"/>
      <c r="G54" s="555"/>
      <c r="H54" s="555"/>
      <c r="I54" s="555"/>
      <c r="J54" s="555"/>
      <c r="K54" s="555"/>
      <c r="L54" s="555"/>
      <c r="M54" s="555"/>
    </row>
    <row r="55" spans="1:14" ht="12.75">
      <c r="A55" s="555"/>
      <c r="B55" s="555"/>
      <c r="C55" s="555"/>
      <c r="D55" s="555"/>
      <c r="E55" s="555"/>
      <c r="F55" s="555"/>
      <c r="G55" s="555"/>
      <c r="H55" s="555"/>
      <c r="I55" s="555"/>
      <c r="J55" s="555"/>
      <c r="K55" s="555"/>
      <c r="L55" s="555"/>
      <c r="M55" s="555"/>
      <c r="N55" s="555"/>
    </row>
  </sheetData>
  <mergeCells count="17">
    <mergeCell ref="A55:N55"/>
    <mergeCell ref="K4:L4"/>
    <mergeCell ref="A6:A23"/>
    <mergeCell ref="A54:M54"/>
    <mergeCell ref="A24:A28"/>
    <mergeCell ref="A29:A39"/>
    <mergeCell ref="A40:A48"/>
    <mergeCell ref="B2:B5"/>
    <mergeCell ref="A2:A5"/>
    <mergeCell ref="A49:B49"/>
    <mergeCell ref="A1:M1"/>
    <mergeCell ref="C4:D4"/>
    <mergeCell ref="E4:F4"/>
    <mergeCell ref="G4:H4"/>
    <mergeCell ref="I4:J4"/>
    <mergeCell ref="M2:M5"/>
    <mergeCell ref="C2:L3"/>
  </mergeCells>
  <printOptions/>
  <pageMargins left="0.56" right="0.75" top="0.7" bottom="1" header="0.4921259845" footer="0.4921259845"/>
  <pageSetup cellComments="asDisplayed" fitToHeight="1" fitToWidth="1" horizontalDpi="1200" verticalDpi="1200" orientation="portrait" paperSize="9" scale="65" r:id="rId1"/>
</worksheet>
</file>

<file path=xl/worksheets/sheet14.xml><?xml version="1.0" encoding="utf-8"?>
<worksheet xmlns="http://schemas.openxmlformats.org/spreadsheetml/2006/main" xmlns:r="http://schemas.openxmlformats.org/officeDocument/2006/relationships">
  <sheetPr>
    <pageSetUpPr fitToPage="1"/>
  </sheetPr>
  <dimension ref="A1:S55"/>
  <sheetViews>
    <sheetView showGridLines="0" workbookViewId="0" topLeftCell="A1">
      <selection activeCell="O20" sqref="O20"/>
    </sheetView>
  </sheetViews>
  <sheetFormatPr defaultColWidth="11.421875" defaultRowHeight="12.75"/>
  <cols>
    <col min="1" max="1" width="11.140625" style="1" customWidth="1"/>
    <col min="2" max="2" width="22.8515625" style="1" customWidth="1"/>
    <col min="3" max="8" width="7.7109375" style="1" customWidth="1"/>
    <col min="9" max="13" width="8.7109375" style="1" customWidth="1"/>
    <col min="14" max="16" width="11.421875" style="1" customWidth="1"/>
    <col min="17" max="17" width="10.00390625" style="1" customWidth="1"/>
    <col min="18" max="16384" width="11.421875" style="1" customWidth="1"/>
  </cols>
  <sheetData>
    <row r="1" spans="1:12" ht="30" customHeight="1" thickBot="1">
      <c r="A1" s="586" t="s">
        <v>392</v>
      </c>
      <c r="B1" s="586"/>
      <c r="C1" s="586"/>
      <c r="D1" s="586"/>
      <c r="E1" s="586"/>
      <c r="F1" s="586"/>
      <c r="G1" s="586"/>
      <c r="H1" s="586"/>
      <c r="I1" s="586"/>
      <c r="J1" s="586"/>
      <c r="K1" s="586"/>
      <c r="L1" s="586"/>
    </row>
    <row r="2" spans="1:16" s="3" customFormat="1" ht="13.5" thickBot="1">
      <c r="A2" s="536" t="s">
        <v>209</v>
      </c>
      <c r="B2" s="585"/>
      <c r="C2" s="379">
        <v>2000</v>
      </c>
      <c r="D2" s="379">
        <v>2001</v>
      </c>
      <c r="E2" s="379">
        <v>2002</v>
      </c>
      <c r="F2" s="379">
        <v>2003</v>
      </c>
      <c r="G2" s="379">
        <v>2004</v>
      </c>
      <c r="H2" s="379">
        <v>2005</v>
      </c>
      <c r="I2" s="379">
        <v>2006</v>
      </c>
      <c r="J2" s="379">
        <v>2007</v>
      </c>
      <c r="K2" s="379">
        <v>2008</v>
      </c>
      <c r="L2" s="379">
        <v>2009</v>
      </c>
      <c r="M2" s="379">
        <v>2010</v>
      </c>
      <c r="P2" s="8"/>
    </row>
    <row r="3" spans="1:13" ht="13.5" thickBot="1">
      <c r="A3" s="613" t="s">
        <v>278</v>
      </c>
      <c r="B3" s="380" t="s">
        <v>210</v>
      </c>
      <c r="C3" s="381"/>
      <c r="D3" s="381"/>
      <c r="E3" s="381"/>
      <c r="F3" s="381"/>
      <c r="G3" s="381"/>
      <c r="H3" s="381"/>
      <c r="I3" s="381"/>
      <c r="J3" s="381"/>
      <c r="K3" s="381"/>
      <c r="L3" s="381"/>
      <c r="M3" s="381"/>
    </row>
    <row r="4" spans="1:13" ht="12.75" customHeight="1" thickBot="1">
      <c r="A4" s="613"/>
      <c r="B4" s="284" t="s">
        <v>329</v>
      </c>
      <c r="C4" s="239">
        <v>1825.6877355019715</v>
      </c>
      <c r="D4" s="239">
        <v>1855.1303342546337</v>
      </c>
      <c r="E4" s="239">
        <v>1905.25</v>
      </c>
      <c r="F4" s="239">
        <v>1921.6666666666667</v>
      </c>
      <c r="G4" s="239">
        <v>1917.1666666666667</v>
      </c>
      <c r="H4" s="239">
        <v>1949.9166666666667</v>
      </c>
      <c r="I4" s="239">
        <v>1955.75</v>
      </c>
      <c r="J4" s="239">
        <v>2015.53</v>
      </c>
      <c r="K4" s="239">
        <v>2041.6158333333333</v>
      </c>
      <c r="L4" s="239">
        <v>2103</v>
      </c>
      <c r="M4" s="144">
        <v>2135</v>
      </c>
    </row>
    <row r="5" spans="1:13" ht="13.5" thickBot="1">
      <c r="A5" s="613"/>
      <c r="B5" s="284" t="s">
        <v>211</v>
      </c>
      <c r="C5" s="382">
        <v>590</v>
      </c>
      <c r="D5" s="382">
        <v>595</v>
      </c>
      <c r="E5" s="382">
        <v>600</v>
      </c>
      <c r="F5" s="382">
        <v>604</v>
      </c>
      <c r="G5" s="382">
        <v>601</v>
      </c>
      <c r="H5" s="382">
        <v>606</v>
      </c>
      <c r="I5" s="382">
        <v>605</v>
      </c>
      <c r="J5" s="382">
        <v>618</v>
      </c>
      <c r="K5" s="239">
        <v>622</v>
      </c>
      <c r="L5" s="239">
        <v>634.682</v>
      </c>
      <c r="M5" s="144">
        <v>639</v>
      </c>
    </row>
    <row r="6" spans="1:17" ht="13.5" thickBot="1">
      <c r="A6" s="613"/>
      <c r="B6" s="284" t="s">
        <v>212</v>
      </c>
      <c r="C6" s="237">
        <v>0.682373</v>
      </c>
      <c r="D6" s="237">
        <v>0.684686</v>
      </c>
      <c r="E6" s="237">
        <v>0.686</v>
      </c>
      <c r="F6" s="237">
        <v>0.685</v>
      </c>
      <c r="G6" s="237">
        <v>0.68</v>
      </c>
      <c r="H6" s="237">
        <v>0.678</v>
      </c>
      <c r="I6" s="237">
        <v>0.675</v>
      </c>
      <c r="J6" s="237">
        <v>0.675</v>
      </c>
      <c r="K6" s="237">
        <v>0.672012</v>
      </c>
      <c r="L6" s="237">
        <v>0.676353</v>
      </c>
      <c r="M6" s="147">
        <v>0.676</v>
      </c>
      <c r="P6" s="541"/>
      <c r="Q6" s="541"/>
    </row>
    <row r="7" spans="1:13" ht="13.5" thickBot="1">
      <c r="A7" s="613"/>
      <c r="B7" s="376" t="s">
        <v>15</v>
      </c>
      <c r="C7" s="383"/>
      <c r="D7" s="383"/>
      <c r="E7" s="383"/>
      <c r="F7" s="383"/>
      <c r="G7" s="383"/>
      <c r="H7" s="383"/>
      <c r="I7" s="383"/>
      <c r="J7" s="383"/>
      <c r="K7" s="383"/>
      <c r="L7" s="383"/>
      <c r="M7" s="190"/>
    </row>
    <row r="8" spans="1:13" ht="12.75" customHeight="1" thickBot="1">
      <c r="A8" s="613"/>
      <c r="B8" s="293" t="s">
        <v>329</v>
      </c>
      <c r="C8" s="241">
        <v>798.1306694323407</v>
      </c>
      <c r="D8" s="241">
        <v>804.7713292797546</v>
      </c>
      <c r="E8" s="241">
        <v>829.4166666666666</v>
      </c>
      <c r="F8" s="241">
        <v>828.3333333333334</v>
      </c>
      <c r="G8" s="241">
        <v>821.0833333333334</v>
      </c>
      <c r="H8" s="241">
        <v>836.1666666666666</v>
      </c>
      <c r="I8" s="241">
        <v>880</v>
      </c>
      <c r="J8" s="241">
        <v>898.8241666666667</v>
      </c>
      <c r="K8" s="241">
        <v>921.067</v>
      </c>
      <c r="L8" s="241">
        <v>941</v>
      </c>
      <c r="M8" s="241">
        <v>952</v>
      </c>
    </row>
    <row r="9" spans="1:13" ht="12.75" customHeight="1" thickBot="1">
      <c r="A9" s="613" t="s">
        <v>65</v>
      </c>
      <c r="B9" s="408" t="s">
        <v>210</v>
      </c>
      <c r="C9" s="413"/>
      <c r="D9" s="413"/>
      <c r="E9" s="413"/>
      <c r="F9" s="413"/>
      <c r="G9" s="413"/>
      <c r="H9" s="413"/>
      <c r="I9" s="413"/>
      <c r="J9" s="413"/>
      <c r="K9" s="413"/>
      <c r="L9" s="413"/>
      <c r="M9" s="226"/>
    </row>
    <row r="10" spans="1:13" ht="12.75" customHeight="1" thickBot="1">
      <c r="A10" s="613"/>
      <c r="B10" s="284" t="s">
        <v>329</v>
      </c>
      <c r="C10" s="144">
        <v>1765</v>
      </c>
      <c r="D10" s="144">
        <v>1796</v>
      </c>
      <c r="E10" s="144">
        <v>1839</v>
      </c>
      <c r="F10" s="144">
        <v>1843.14</v>
      </c>
      <c r="G10" s="144">
        <v>1831</v>
      </c>
      <c r="H10" s="144">
        <v>1860</v>
      </c>
      <c r="I10" s="144">
        <v>1880</v>
      </c>
      <c r="J10" s="144">
        <v>1929</v>
      </c>
      <c r="K10" s="144">
        <v>1957</v>
      </c>
      <c r="L10" s="144">
        <v>2006</v>
      </c>
      <c r="M10" s="144">
        <v>2035</v>
      </c>
    </row>
    <row r="11" spans="1:15" ht="12.75" customHeight="1" thickBot="1">
      <c r="A11" s="613"/>
      <c r="B11" s="284" t="s">
        <v>211</v>
      </c>
      <c r="C11" s="143">
        <v>568</v>
      </c>
      <c r="D11" s="143">
        <v>571</v>
      </c>
      <c r="E11" s="143">
        <v>577</v>
      </c>
      <c r="F11" s="143">
        <v>579</v>
      </c>
      <c r="G11" s="143">
        <v>575</v>
      </c>
      <c r="H11" s="143">
        <v>580</v>
      </c>
      <c r="I11" s="143">
        <v>582</v>
      </c>
      <c r="J11" s="143">
        <v>593</v>
      </c>
      <c r="K11" s="143">
        <v>598</v>
      </c>
      <c r="L11" s="143">
        <v>608</v>
      </c>
      <c r="M11" s="143">
        <v>612</v>
      </c>
      <c r="O11" s="542"/>
    </row>
    <row r="12" spans="1:18" ht="12.75" customHeight="1" thickBot="1">
      <c r="A12" s="613"/>
      <c r="B12" s="284" t="s">
        <v>212</v>
      </c>
      <c r="C12" s="147">
        <v>0.681</v>
      </c>
      <c r="D12" s="147">
        <v>0.683</v>
      </c>
      <c r="E12" s="147">
        <v>0.685</v>
      </c>
      <c r="F12" s="147">
        <v>0.684</v>
      </c>
      <c r="G12" s="147">
        <v>0.679</v>
      </c>
      <c r="H12" s="147">
        <v>0.677</v>
      </c>
      <c r="I12" s="147">
        <v>0.676</v>
      </c>
      <c r="J12" s="147">
        <v>0.675</v>
      </c>
      <c r="K12" s="147">
        <v>0.671</v>
      </c>
      <c r="L12" s="147">
        <v>0.675</v>
      </c>
      <c r="M12" s="147">
        <v>0.674</v>
      </c>
      <c r="O12" s="542"/>
      <c r="Q12" s="542"/>
      <c r="R12" s="542"/>
    </row>
    <row r="13" spans="1:19" ht="12.75" customHeight="1" thickBot="1">
      <c r="A13" s="613"/>
      <c r="B13" s="376" t="s">
        <v>15</v>
      </c>
      <c r="C13" s="190"/>
      <c r="D13" s="190"/>
      <c r="E13" s="190"/>
      <c r="F13" s="190"/>
      <c r="G13" s="190"/>
      <c r="H13" s="190"/>
      <c r="I13" s="190"/>
      <c r="J13" s="190"/>
      <c r="K13" s="190"/>
      <c r="L13" s="190"/>
      <c r="M13" s="190"/>
      <c r="S13" s="60"/>
    </row>
    <row r="14" spans="1:13" ht="12.75" customHeight="1" thickBot="1">
      <c r="A14" s="613"/>
      <c r="B14" s="293" t="s">
        <v>329</v>
      </c>
      <c r="C14" s="241">
        <v>786.58</v>
      </c>
      <c r="D14" s="241">
        <v>796</v>
      </c>
      <c r="E14" s="241">
        <v>814.15</v>
      </c>
      <c r="F14" s="241">
        <v>811.16</v>
      </c>
      <c r="G14" s="241">
        <v>808</v>
      </c>
      <c r="H14" s="241">
        <v>823</v>
      </c>
      <c r="I14" s="241">
        <v>864</v>
      </c>
      <c r="J14" s="241">
        <v>881</v>
      </c>
      <c r="K14" s="241">
        <v>904</v>
      </c>
      <c r="L14" s="241">
        <v>923</v>
      </c>
      <c r="M14" s="241">
        <v>932</v>
      </c>
    </row>
    <row r="15" spans="1:13" ht="13.5" thickBot="1">
      <c r="A15" s="613" t="s">
        <v>267</v>
      </c>
      <c r="B15" s="408" t="s">
        <v>213</v>
      </c>
      <c r="C15" s="413"/>
      <c r="D15" s="413"/>
      <c r="E15" s="413"/>
      <c r="F15" s="413"/>
      <c r="G15" s="413"/>
      <c r="H15" s="413"/>
      <c r="I15" s="413"/>
      <c r="J15" s="413"/>
      <c r="K15" s="413"/>
      <c r="L15" s="413"/>
      <c r="M15" s="226"/>
    </row>
    <row r="16" spans="1:13" ht="12.75" customHeight="1" thickBot="1">
      <c r="A16" s="613"/>
      <c r="B16" s="284" t="s">
        <v>329</v>
      </c>
      <c r="C16" s="239">
        <v>1463.7012564593917</v>
      </c>
      <c r="D16" s="239">
        <v>1460.970640860097</v>
      </c>
      <c r="E16" s="239">
        <v>1503.8333333333333</v>
      </c>
      <c r="F16" s="239">
        <v>1504</v>
      </c>
      <c r="G16" s="239">
        <v>1548</v>
      </c>
      <c r="H16" s="239">
        <v>1579</v>
      </c>
      <c r="I16" s="239">
        <v>1508.9</v>
      </c>
      <c r="J16" s="239">
        <v>1482.7916666666667</v>
      </c>
      <c r="K16" s="239">
        <v>1483.73</v>
      </c>
      <c r="L16" s="239">
        <v>1512</v>
      </c>
      <c r="M16" s="144">
        <v>1555</v>
      </c>
    </row>
    <row r="17" spans="1:15" ht="13.5" thickBot="1">
      <c r="A17" s="613"/>
      <c r="B17" s="284" t="s">
        <v>211</v>
      </c>
      <c r="C17" s="382">
        <v>480</v>
      </c>
      <c r="D17" s="382">
        <v>479</v>
      </c>
      <c r="E17" s="382">
        <v>483</v>
      </c>
      <c r="F17" s="382">
        <v>482</v>
      </c>
      <c r="G17" s="382">
        <v>489</v>
      </c>
      <c r="H17" s="382">
        <v>492</v>
      </c>
      <c r="I17" s="382">
        <v>482</v>
      </c>
      <c r="J17" s="382">
        <v>477</v>
      </c>
      <c r="K17" s="382">
        <v>478</v>
      </c>
      <c r="L17" s="239">
        <v>481.238</v>
      </c>
      <c r="M17" s="144">
        <v>489</v>
      </c>
      <c r="O17" s="542"/>
    </row>
    <row r="18" spans="1:18" ht="12.75" customHeight="1" thickBot="1">
      <c r="A18" s="613"/>
      <c r="B18" s="284" t="s">
        <v>212</v>
      </c>
      <c r="C18" s="237">
        <v>0.669</v>
      </c>
      <c r="D18" s="237">
        <v>0.665</v>
      </c>
      <c r="E18" s="237">
        <v>0.664</v>
      </c>
      <c r="F18" s="237">
        <v>0.663</v>
      </c>
      <c r="G18" s="237">
        <v>0.664</v>
      </c>
      <c r="H18" s="237">
        <v>0.661</v>
      </c>
      <c r="I18" s="237">
        <v>0.617401</v>
      </c>
      <c r="J18" s="237">
        <v>0.602927</v>
      </c>
      <c r="K18" s="237">
        <v>0.600633</v>
      </c>
      <c r="L18" s="237">
        <v>0.60812</v>
      </c>
      <c r="M18" s="147">
        <v>0.613</v>
      </c>
      <c r="O18" s="542"/>
      <c r="Q18" s="542"/>
      <c r="R18" s="542"/>
    </row>
    <row r="19" spans="1:13" ht="13.5" thickBot="1">
      <c r="A19" s="613"/>
      <c r="B19" s="376" t="s">
        <v>15</v>
      </c>
      <c r="C19" s="383"/>
      <c r="D19" s="383"/>
      <c r="E19" s="383"/>
      <c r="F19" s="383"/>
      <c r="G19" s="383"/>
      <c r="H19" s="383"/>
      <c r="I19" s="383"/>
      <c r="J19" s="237"/>
      <c r="K19" s="237"/>
      <c r="L19" s="190"/>
      <c r="M19" s="190"/>
    </row>
    <row r="20" spans="1:14" ht="12.75" customHeight="1" thickBot="1">
      <c r="A20" s="613"/>
      <c r="B20" s="293" t="s">
        <v>329</v>
      </c>
      <c r="C20" s="241">
        <v>719.4248016788256</v>
      </c>
      <c r="D20" s="241">
        <v>734.7498610435744</v>
      </c>
      <c r="E20" s="241">
        <v>744.25</v>
      </c>
      <c r="F20" s="241">
        <v>741.8333333333334</v>
      </c>
      <c r="G20" s="241">
        <v>742.5</v>
      </c>
      <c r="H20" s="241">
        <v>764.5833333333334</v>
      </c>
      <c r="I20" s="241">
        <v>774.9275</v>
      </c>
      <c r="J20" s="241">
        <v>798.2741666666667</v>
      </c>
      <c r="K20" s="241">
        <v>820.426</v>
      </c>
      <c r="L20" s="241">
        <v>816.345</v>
      </c>
      <c r="M20" s="241">
        <v>846</v>
      </c>
      <c r="N20" s="101"/>
    </row>
    <row r="21" spans="1:14" ht="12.75" customHeight="1" thickBot="1">
      <c r="A21" s="613" t="s">
        <v>80</v>
      </c>
      <c r="B21" s="408" t="s">
        <v>210</v>
      </c>
      <c r="C21" s="411"/>
      <c r="D21" s="411"/>
      <c r="E21" s="411"/>
      <c r="F21" s="411"/>
      <c r="G21" s="411"/>
      <c r="H21" s="411"/>
      <c r="I21" s="411"/>
      <c r="J21" s="411"/>
      <c r="K21" s="411"/>
      <c r="L21" s="411"/>
      <c r="M21" s="411"/>
      <c r="N21" s="64"/>
    </row>
    <row r="22" spans="1:13" ht="12.75" customHeight="1" thickBot="1">
      <c r="A22" s="613"/>
      <c r="B22" s="385" t="s">
        <v>359</v>
      </c>
      <c r="C22" s="386">
        <v>1049.46</v>
      </c>
      <c r="D22" s="386">
        <v>1094.9</v>
      </c>
      <c r="E22" s="386">
        <v>1112.9</v>
      </c>
      <c r="F22" s="386">
        <v>1130.7</v>
      </c>
      <c r="G22" s="386">
        <v>1116.9</v>
      </c>
      <c r="H22" s="386">
        <v>1129.9</v>
      </c>
      <c r="I22" s="386">
        <v>1147.3</v>
      </c>
      <c r="J22" s="386">
        <v>1188.9</v>
      </c>
      <c r="K22" s="386">
        <v>1217.35</v>
      </c>
      <c r="L22" s="387">
        <v>1233</v>
      </c>
      <c r="M22" s="388">
        <v>1249.81</v>
      </c>
    </row>
    <row r="23" spans="1:13" ht="13.5" thickBot="1">
      <c r="A23" s="613"/>
      <c r="B23" s="385" t="s">
        <v>211</v>
      </c>
      <c r="C23" s="389">
        <v>381</v>
      </c>
      <c r="D23" s="389">
        <v>387</v>
      </c>
      <c r="E23" s="389">
        <v>389</v>
      </c>
      <c r="F23" s="389">
        <v>392</v>
      </c>
      <c r="G23" s="390">
        <v>400</v>
      </c>
      <c r="H23" s="390">
        <v>401</v>
      </c>
      <c r="I23" s="390">
        <v>402</v>
      </c>
      <c r="J23" s="390">
        <v>413</v>
      </c>
      <c r="K23" s="390">
        <v>420</v>
      </c>
      <c r="L23" s="387">
        <v>423</v>
      </c>
      <c r="M23" s="388">
        <v>426</v>
      </c>
    </row>
    <row r="24" spans="1:16" ht="13.5" thickBot="1">
      <c r="A24" s="613"/>
      <c r="B24" s="385" t="s">
        <v>212</v>
      </c>
      <c r="C24" s="391">
        <v>0.552</v>
      </c>
      <c r="D24" s="391">
        <v>0.553</v>
      </c>
      <c r="E24" s="391">
        <v>0.555</v>
      </c>
      <c r="F24" s="391">
        <v>0.553</v>
      </c>
      <c r="G24" s="391">
        <v>0.547</v>
      </c>
      <c r="H24" s="391">
        <v>0.546</v>
      </c>
      <c r="I24" s="391">
        <v>0.546</v>
      </c>
      <c r="J24" s="391">
        <v>0.544</v>
      </c>
      <c r="K24" s="391">
        <v>0.544</v>
      </c>
      <c r="L24" s="392">
        <v>0.5390517016579017</v>
      </c>
      <c r="M24" s="393">
        <v>0.5416829898260493</v>
      </c>
      <c r="P24" s="616"/>
    </row>
    <row r="25" spans="1:16" ht="13.5" thickBot="1">
      <c r="A25" s="613"/>
      <c r="B25" s="376" t="s">
        <v>360</v>
      </c>
      <c r="C25" s="384"/>
      <c r="D25" s="384"/>
      <c r="E25" s="384"/>
      <c r="F25" s="384"/>
      <c r="G25" s="384"/>
      <c r="H25" s="384"/>
      <c r="I25" s="384"/>
      <c r="J25" s="384"/>
      <c r="K25" s="384"/>
      <c r="L25" s="394"/>
      <c r="M25" s="394"/>
      <c r="P25" s="616"/>
    </row>
    <row r="26" spans="1:13" ht="12.75" customHeight="1" thickBot="1">
      <c r="A26" s="613"/>
      <c r="B26" s="405" t="s">
        <v>359</v>
      </c>
      <c r="C26" s="412">
        <v>529.76</v>
      </c>
      <c r="D26" s="412">
        <v>552</v>
      </c>
      <c r="E26" s="412">
        <v>552.7</v>
      </c>
      <c r="F26" s="412">
        <v>546</v>
      </c>
      <c r="G26" s="412">
        <v>552.2</v>
      </c>
      <c r="H26" s="412">
        <v>562.2</v>
      </c>
      <c r="I26" s="412">
        <v>570.1</v>
      </c>
      <c r="J26" s="412">
        <v>571.5</v>
      </c>
      <c r="K26" s="412">
        <v>586.55</v>
      </c>
      <c r="L26" s="412">
        <v>582.36</v>
      </c>
      <c r="M26" s="412">
        <v>582</v>
      </c>
    </row>
    <row r="27" spans="1:13" ht="12.75" customHeight="1" thickBot="1">
      <c r="A27" s="613" t="s">
        <v>81</v>
      </c>
      <c r="B27" s="408" t="s">
        <v>210</v>
      </c>
      <c r="C27" s="411"/>
      <c r="D27" s="411"/>
      <c r="E27" s="411"/>
      <c r="F27" s="411"/>
      <c r="G27" s="411"/>
      <c r="H27" s="411"/>
      <c r="I27" s="411"/>
      <c r="J27" s="411"/>
      <c r="K27" s="411"/>
      <c r="L27" s="411"/>
      <c r="M27" s="411"/>
    </row>
    <row r="28" spans="1:13" ht="12.75" customHeight="1" thickBot="1">
      <c r="A28" s="613"/>
      <c r="B28" s="385" t="s">
        <v>359</v>
      </c>
      <c r="C28" s="386">
        <v>1104.8</v>
      </c>
      <c r="D28" s="386">
        <v>1151.5</v>
      </c>
      <c r="E28" s="386">
        <v>1190.2</v>
      </c>
      <c r="F28" s="386">
        <v>1249</v>
      </c>
      <c r="G28" s="386">
        <v>1242.7</v>
      </c>
      <c r="H28" s="386">
        <v>1270.4</v>
      </c>
      <c r="I28" s="386">
        <v>1301.4</v>
      </c>
      <c r="J28" s="386">
        <v>1327.2</v>
      </c>
      <c r="K28" s="386">
        <v>1368.84</v>
      </c>
      <c r="L28" s="387">
        <v>1389.63</v>
      </c>
      <c r="M28" s="388">
        <v>1403.92</v>
      </c>
    </row>
    <row r="29" spans="1:13" ht="12.75" customHeight="1" thickBot="1">
      <c r="A29" s="613"/>
      <c r="B29" s="385" t="s">
        <v>211</v>
      </c>
      <c r="C29" s="389">
        <v>399</v>
      </c>
      <c r="D29" s="389">
        <v>405</v>
      </c>
      <c r="E29" s="389">
        <v>415</v>
      </c>
      <c r="F29" s="389">
        <v>429</v>
      </c>
      <c r="G29" s="390">
        <v>429</v>
      </c>
      <c r="H29" s="390">
        <v>432</v>
      </c>
      <c r="I29" s="390">
        <v>435</v>
      </c>
      <c r="J29" s="390">
        <v>441</v>
      </c>
      <c r="K29" s="390">
        <v>446</v>
      </c>
      <c r="L29" s="387">
        <v>454</v>
      </c>
      <c r="M29" s="388">
        <v>457</v>
      </c>
    </row>
    <row r="30" spans="1:13" ht="12.75" customHeight="1" thickBot="1">
      <c r="A30" s="613"/>
      <c r="B30" s="385" t="s">
        <v>212</v>
      </c>
      <c r="C30" s="391">
        <v>0.584</v>
      </c>
      <c r="D30" s="391">
        <v>0.593</v>
      </c>
      <c r="E30" s="391">
        <v>0.598</v>
      </c>
      <c r="F30" s="391">
        <v>0.598</v>
      </c>
      <c r="G30" s="391">
        <v>0.599</v>
      </c>
      <c r="H30" s="391">
        <v>0.602</v>
      </c>
      <c r="I30" s="391">
        <v>0.598</v>
      </c>
      <c r="J30" s="391">
        <v>0.594</v>
      </c>
      <c r="K30" s="391">
        <v>0.597</v>
      </c>
      <c r="L30" s="392">
        <v>0.5956579206783635</v>
      </c>
      <c r="M30" s="393">
        <v>0.5943862257641054</v>
      </c>
    </row>
    <row r="31" spans="1:13" ht="12.75" customHeight="1" thickBot="1">
      <c r="A31" s="613"/>
      <c r="B31" s="376" t="s">
        <v>360</v>
      </c>
      <c r="C31" s="384"/>
      <c r="D31" s="384"/>
      <c r="E31" s="384"/>
      <c r="F31" s="384"/>
      <c r="G31" s="384"/>
      <c r="H31" s="384"/>
      <c r="I31" s="384"/>
      <c r="J31" s="384"/>
      <c r="K31" s="384"/>
      <c r="L31" s="394"/>
      <c r="M31" s="394"/>
    </row>
    <row r="32" spans="1:13" ht="12.75" customHeight="1" thickBot="1">
      <c r="A32" s="613"/>
      <c r="B32" s="405" t="s">
        <v>359</v>
      </c>
      <c r="C32" s="412">
        <v>534.18</v>
      </c>
      <c r="D32" s="412">
        <v>540.9</v>
      </c>
      <c r="E32" s="412">
        <v>552.5</v>
      </c>
      <c r="F32" s="412">
        <v>548.1</v>
      </c>
      <c r="G32" s="412">
        <v>565.3</v>
      </c>
      <c r="H32" s="412">
        <v>576.6</v>
      </c>
      <c r="I32" s="412">
        <v>584</v>
      </c>
      <c r="J32" s="412">
        <v>594.4</v>
      </c>
      <c r="K32" s="412">
        <v>603.16</v>
      </c>
      <c r="L32" s="412">
        <v>604.25</v>
      </c>
      <c r="M32" s="412">
        <v>609.67</v>
      </c>
    </row>
    <row r="33" spans="1:13" ht="12.75" customHeight="1" thickBot="1">
      <c r="A33" s="613" t="s">
        <v>214</v>
      </c>
      <c r="B33" s="408" t="s">
        <v>210</v>
      </c>
      <c r="C33" s="411"/>
      <c r="D33" s="411"/>
      <c r="E33" s="411"/>
      <c r="F33" s="411"/>
      <c r="G33" s="411"/>
      <c r="H33" s="411"/>
      <c r="I33" s="411"/>
      <c r="J33" s="411"/>
      <c r="K33" s="411"/>
      <c r="L33" s="411"/>
      <c r="M33" s="411"/>
    </row>
    <row r="34" spans="1:13" ht="12.75" customHeight="1" thickBot="1">
      <c r="A34" s="613"/>
      <c r="B34" s="385" t="s">
        <v>359</v>
      </c>
      <c r="C34" s="395">
        <v>1076.06</v>
      </c>
      <c r="D34" s="395">
        <v>1123.5</v>
      </c>
      <c r="E34" s="395">
        <v>1152.1</v>
      </c>
      <c r="F34" s="395">
        <v>1194.16</v>
      </c>
      <c r="G34" s="395">
        <v>1178.49</v>
      </c>
      <c r="H34" s="395">
        <v>1200.92</v>
      </c>
      <c r="I34" s="395">
        <v>1216.71</v>
      </c>
      <c r="J34" s="395">
        <v>1253.52</v>
      </c>
      <c r="K34" s="395">
        <v>1289.76</v>
      </c>
      <c r="L34" s="395">
        <v>1305.84</v>
      </c>
      <c r="M34" s="395">
        <v>1321.62</v>
      </c>
    </row>
    <row r="35" spans="1:15" ht="13.5" thickBot="1">
      <c r="A35" s="613"/>
      <c r="B35" s="385" t="s">
        <v>211</v>
      </c>
      <c r="C35" s="389">
        <v>389</v>
      </c>
      <c r="D35" s="389">
        <v>396</v>
      </c>
      <c r="E35" s="389">
        <v>404</v>
      </c>
      <c r="F35" s="389">
        <v>412</v>
      </c>
      <c r="G35" s="390">
        <v>415</v>
      </c>
      <c r="H35" s="390">
        <v>417</v>
      </c>
      <c r="I35" s="390">
        <v>417</v>
      </c>
      <c r="J35" s="390">
        <v>426</v>
      </c>
      <c r="K35" s="390">
        <v>432</v>
      </c>
      <c r="L35" s="396">
        <v>438</v>
      </c>
      <c r="M35" s="396">
        <v>440</v>
      </c>
      <c r="O35" s="542"/>
    </row>
    <row r="36" spans="1:15" ht="13.5" thickBot="1">
      <c r="A36" s="613"/>
      <c r="B36" s="385" t="s">
        <v>212</v>
      </c>
      <c r="C36" s="391">
        <v>0.567</v>
      </c>
      <c r="D36" s="391">
        <v>0.574</v>
      </c>
      <c r="E36" s="391">
        <v>0.577</v>
      </c>
      <c r="F36" s="391">
        <v>0.577</v>
      </c>
      <c r="G36" s="391">
        <v>0.573</v>
      </c>
      <c r="H36" s="391">
        <v>0.574</v>
      </c>
      <c r="I36" s="391">
        <v>0.569</v>
      </c>
      <c r="J36" s="391">
        <v>0.567</v>
      </c>
      <c r="K36" s="391">
        <v>0.569</v>
      </c>
      <c r="L36" s="391">
        <v>0.566</v>
      </c>
      <c r="M36" s="391">
        <v>0.566</v>
      </c>
      <c r="O36" s="542"/>
    </row>
    <row r="37" spans="1:13" ht="13.5" thickBot="1">
      <c r="A37" s="613"/>
      <c r="B37" s="376" t="s">
        <v>360</v>
      </c>
      <c r="C37" s="384"/>
      <c r="D37" s="384"/>
      <c r="E37" s="384"/>
      <c r="F37" s="384"/>
      <c r="G37" s="384"/>
      <c r="H37" s="384"/>
      <c r="I37" s="384"/>
      <c r="J37" s="384"/>
      <c r="K37" s="384"/>
      <c r="L37" s="394"/>
      <c r="M37" s="394"/>
    </row>
    <row r="38" spans="1:13" ht="12.75" customHeight="1" thickBot="1">
      <c r="A38" s="613"/>
      <c r="B38" s="405" t="s">
        <v>359</v>
      </c>
      <c r="C38" s="412">
        <v>531.1</v>
      </c>
      <c r="D38" s="412">
        <v>548.5</v>
      </c>
      <c r="E38" s="412">
        <v>552.63</v>
      </c>
      <c r="F38" s="412">
        <v>546.68</v>
      </c>
      <c r="G38" s="412">
        <v>556.67</v>
      </c>
      <c r="H38" s="412">
        <v>567.15</v>
      </c>
      <c r="I38" s="412">
        <v>574.91</v>
      </c>
      <c r="J38" s="412">
        <v>579.38</v>
      </c>
      <c r="K38" s="412">
        <v>592.66</v>
      </c>
      <c r="L38" s="412">
        <v>589.75</v>
      </c>
      <c r="M38" s="412">
        <v>591.61</v>
      </c>
    </row>
    <row r="39" spans="1:13" ht="23.25" customHeight="1" thickBot="1">
      <c r="A39" s="613" t="s">
        <v>361</v>
      </c>
      <c r="B39" s="408" t="s">
        <v>210</v>
      </c>
      <c r="C39" s="409"/>
      <c r="D39" s="409"/>
      <c r="E39" s="409"/>
      <c r="F39" s="409"/>
      <c r="G39" s="410"/>
      <c r="H39" s="410"/>
      <c r="I39" s="411"/>
      <c r="J39" s="411"/>
      <c r="K39" s="411"/>
      <c r="L39" s="411"/>
      <c r="M39" s="411"/>
    </row>
    <row r="40" spans="1:13" ht="13.5" thickBot="1">
      <c r="A40" s="613"/>
      <c r="B40" s="385" t="s">
        <v>359</v>
      </c>
      <c r="C40" s="397"/>
      <c r="D40" s="397"/>
      <c r="E40" s="397"/>
      <c r="F40" s="397"/>
      <c r="G40" s="390">
        <v>1543.5</v>
      </c>
      <c r="H40" s="390">
        <v>1515.5</v>
      </c>
      <c r="I40" s="386">
        <v>1461.1</v>
      </c>
      <c r="J40" s="386">
        <v>1537.4</v>
      </c>
      <c r="K40" s="386">
        <v>1554.5</v>
      </c>
      <c r="L40" s="398">
        <v>1626.7</v>
      </c>
      <c r="M40" s="398">
        <v>1715.4</v>
      </c>
    </row>
    <row r="41" spans="1:13" ht="13.5" thickBot="1">
      <c r="A41" s="613"/>
      <c r="B41" s="385" t="s">
        <v>211</v>
      </c>
      <c r="C41" s="399" t="s">
        <v>362</v>
      </c>
      <c r="D41" s="399" t="s">
        <v>362</v>
      </c>
      <c r="E41" s="399" t="s">
        <v>362</v>
      </c>
      <c r="F41" s="399" t="s">
        <v>362</v>
      </c>
      <c r="G41" s="386" t="s">
        <v>362</v>
      </c>
      <c r="H41" s="386" t="s">
        <v>362</v>
      </c>
      <c r="I41" s="386" t="s">
        <v>362</v>
      </c>
      <c r="J41" s="386" t="s">
        <v>362</v>
      </c>
      <c r="K41" s="386" t="s">
        <v>362</v>
      </c>
      <c r="L41" s="386" t="s">
        <v>362</v>
      </c>
      <c r="M41" s="386" t="s">
        <v>362</v>
      </c>
    </row>
    <row r="42" spans="1:13" ht="13.5" thickBot="1">
      <c r="A42" s="613"/>
      <c r="B42" s="385" t="s">
        <v>212</v>
      </c>
      <c r="C42" s="400"/>
      <c r="D42" s="400"/>
      <c r="E42" s="400"/>
      <c r="F42" s="400"/>
      <c r="G42" s="391"/>
      <c r="H42" s="391"/>
      <c r="I42" s="391">
        <v>0.617421823472357</v>
      </c>
      <c r="J42" s="391">
        <v>0.611</v>
      </c>
      <c r="K42" s="391">
        <v>0.604</v>
      </c>
      <c r="L42" s="401">
        <v>0.61</v>
      </c>
      <c r="M42" s="401">
        <v>0.612</v>
      </c>
    </row>
    <row r="43" spans="1:13" ht="23.25" customHeight="1" thickBot="1">
      <c r="A43" s="613"/>
      <c r="B43" s="376" t="s">
        <v>360</v>
      </c>
      <c r="C43" s="402"/>
      <c r="D43" s="402"/>
      <c r="E43" s="402"/>
      <c r="F43" s="402"/>
      <c r="G43" s="403"/>
      <c r="H43" s="403"/>
      <c r="I43" s="403"/>
      <c r="J43" s="403"/>
      <c r="K43" s="403"/>
      <c r="L43" s="404"/>
      <c r="M43" s="404"/>
    </row>
    <row r="44" spans="1:13" ht="24" customHeight="1" thickBot="1">
      <c r="A44" s="615"/>
      <c r="B44" s="405" t="s">
        <v>359</v>
      </c>
      <c r="C44" s="406"/>
      <c r="D44" s="406"/>
      <c r="E44" s="406"/>
      <c r="F44" s="406"/>
      <c r="G44" s="407">
        <v>763.8274936224498</v>
      </c>
      <c r="H44" s="407">
        <v>777.4</v>
      </c>
      <c r="I44" s="407">
        <v>779</v>
      </c>
      <c r="J44" s="407">
        <v>803.1</v>
      </c>
      <c r="K44" s="407">
        <v>811.3</v>
      </c>
      <c r="L44" s="407">
        <v>818.2</v>
      </c>
      <c r="M44" s="407">
        <v>831.7</v>
      </c>
    </row>
    <row r="45" spans="1:13" ht="29.25" customHeight="1" thickBot="1">
      <c r="A45" s="614" t="s">
        <v>215</v>
      </c>
      <c r="B45" s="614"/>
      <c r="C45" s="414"/>
      <c r="D45" s="414"/>
      <c r="E45" s="414"/>
      <c r="F45" s="414"/>
      <c r="G45" s="414"/>
      <c r="H45" s="414"/>
      <c r="I45" s="414"/>
      <c r="J45" s="414"/>
      <c r="K45" s="414"/>
      <c r="L45" s="414"/>
      <c r="M45" s="414"/>
    </row>
    <row r="46" spans="1:13" ht="12.75">
      <c r="A46" s="114" t="s">
        <v>216</v>
      </c>
      <c r="B46" s="8"/>
      <c r="C46" s="8"/>
      <c r="D46" s="8"/>
      <c r="E46" s="8"/>
      <c r="F46" s="8"/>
      <c r="G46" s="8"/>
      <c r="H46" s="8"/>
      <c r="I46" s="8"/>
      <c r="J46" s="8"/>
      <c r="K46" s="8"/>
      <c r="L46" s="8"/>
      <c r="M46" s="8"/>
    </row>
    <row r="47" spans="1:11" ht="12.75">
      <c r="A47" s="8" t="s">
        <v>83</v>
      </c>
      <c r="B47" s="114"/>
      <c r="C47" s="8"/>
      <c r="D47" s="8"/>
      <c r="E47" s="8"/>
      <c r="F47" s="8"/>
      <c r="G47" s="8"/>
      <c r="H47" s="8"/>
      <c r="I47" s="8"/>
      <c r="J47" s="8"/>
      <c r="K47" s="8"/>
    </row>
    <row r="48" spans="1:11" ht="12.75">
      <c r="A48" s="8" t="s">
        <v>16</v>
      </c>
      <c r="B48" s="114"/>
      <c r="C48" s="8"/>
      <c r="D48" s="8"/>
      <c r="E48" s="8"/>
      <c r="F48" s="8"/>
      <c r="G48" s="8"/>
      <c r="H48" s="8"/>
      <c r="I48" s="8"/>
      <c r="J48" s="8"/>
      <c r="K48" s="8"/>
    </row>
    <row r="49" spans="1:12" ht="25.5" customHeight="1">
      <c r="A49" s="569" t="s">
        <v>410</v>
      </c>
      <c r="B49" s="569"/>
      <c r="C49" s="569"/>
      <c r="D49" s="569"/>
      <c r="E49" s="569"/>
      <c r="F49" s="569"/>
      <c r="G49" s="569"/>
      <c r="H49" s="569"/>
      <c r="I49" s="569"/>
      <c r="J49" s="569"/>
      <c r="K49" s="569"/>
      <c r="L49" s="569"/>
    </row>
    <row r="50" spans="1:12" ht="30" customHeight="1">
      <c r="A50" s="569" t="s">
        <v>84</v>
      </c>
      <c r="B50" s="569"/>
      <c r="C50" s="569"/>
      <c r="D50" s="569"/>
      <c r="E50" s="569"/>
      <c r="F50" s="569"/>
      <c r="G50" s="569"/>
      <c r="H50" s="569"/>
      <c r="I50" s="569"/>
      <c r="J50" s="569"/>
      <c r="K50" s="569"/>
      <c r="L50" s="569"/>
    </row>
    <row r="51" spans="1:8" ht="21.75" customHeight="1">
      <c r="A51" s="125" t="s">
        <v>17</v>
      </c>
      <c r="B51" s="125"/>
      <c r="C51" s="119"/>
      <c r="D51" s="119"/>
      <c r="E51" s="119"/>
      <c r="F51" s="119"/>
      <c r="G51" s="119"/>
      <c r="H51" s="119"/>
    </row>
    <row r="52" spans="1:8" s="13" customFormat="1" ht="12.75">
      <c r="A52" s="125" t="s">
        <v>364</v>
      </c>
      <c r="B52" s="125"/>
      <c r="C52" s="126"/>
      <c r="D52" s="126"/>
      <c r="E52" s="126"/>
      <c r="F52" s="126"/>
      <c r="G52" s="126"/>
      <c r="H52" s="126"/>
    </row>
    <row r="53" spans="1:2" s="13" customFormat="1" ht="12.75">
      <c r="A53" s="23" t="s">
        <v>363</v>
      </c>
      <c r="B53" s="23"/>
    </row>
    <row r="55" spans="1:13" s="13" customFormat="1" ht="36.75" customHeight="1">
      <c r="A55" s="555" t="s">
        <v>365</v>
      </c>
      <c r="B55" s="555"/>
      <c r="C55" s="555"/>
      <c r="D55" s="555"/>
      <c r="E55" s="555"/>
      <c r="F55" s="555"/>
      <c r="G55" s="555"/>
      <c r="H55" s="555"/>
      <c r="I55" s="555"/>
      <c r="J55" s="555"/>
      <c r="K55" s="555"/>
      <c r="L55" s="555"/>
      <c r="M55" s="555"/>
    </row>
  </sheetData>
  <mergeCells count="20">
    <mergeCell ref="A39:A44"/>
    <mergeCell ref="Q12:R12"/>
    <mergeCell ref="Q18:R18"/>
    <mergeCell ref="P6:Q6"/>
    <mergeCell ref="O17:O18"/>
    <mergeCell ref="O35:O36"/>
    <mergeCell ref="P24:P25"/>
    <mergeCell ref="O11:O12"/>
    <mergeCell ref="A21:A26"/>
    <mergeCell ref="A27:A32"/>
    <mergeCell ref="A55:M55"/>
    <mergeCell ref="A49:L49"/>
    <mergeCell ref="A50:L50"/>
    <mergeCell ref="A45:B45"/>
    <mergeCell ref="A33:A38"/>
    <mergeCell ref="A1:L1"/>
    <mergeCell ref="A3:A8"/>
    <mergeCell ref="A15:A20"/>
    <mergeCell ref="A2:B2"/>
    <mergeCell ref="A9:A14"/>
  </mergeCells>
  <printOptions/>
  <pageMargins left="0.75" right="0.75" top="0.35" bottom="0.27" header="0.4921259845" footer="0.4921259845"/>
  <pageSetup fitToHeight="1" fitToWidth="1" horizontalDpi="600" verticalDpi="600" orientation="portrait" paperSize="9" scale="70" r:id="rId1"/>
</worksheet>
</file>

<file path=xl/worksheets/sheet15.xml><?xml version="1.0" encoding="utf-8"?>
<worksheet xmlns="http://schemas.openxmlformats.org/spreadsheetml/2006/main" xmlns:r="http://schemas.openxmlformats.org/officeDocument/2006/relationships">
  <sheetPr>
    <pageSetUpPr fitToPage="1"/>
  </sheetPr>
  <dimension ref="A1:K42"/>
  <sheetViews>
    <sheetView showGridLines="0" workbookViewId="0" topLeftCell="A1">
      <selection activeCell="A1" sqref="A1:I1"/>
    </sheetView>
  </sheetViews>
  <sheetFormatPr defaultColWidth="11.421875" defaultRowHeight="12.75"/>
  <cols>
    <col min="1" max="1" width="14.7109375" style="13" customWidth="1"/>
    <col min="2" max="2" width="8.7109375" style="13" customWidth="1"/>
    <col min="3" max="3" width="18.421875" style="13" customWidth="1"/>
    <col min="4" max="4" width="8.7109375" style="51" customWidth="1"/>
    <col min="5" max="5" width="18.421875" style="51" customWidth="1"/>
    <col min="6" max="6" width="8.7109375" style="13" customWidth="1"/>
    <col min="7" max="7" width="17.00390625" style="13" customWidth="1"/>
    <col min="8" max="8" width="8.7109375" style="13" customWidth="1"/>
    <col min="9" max="9" width="18.28125" style="13" customWidth="1"/>
    <col min="10" max="10" width="11.421875" style="12" customWidth="1"/>
    <col min="11" max="11" width="18.7109375" style="13" customWidth="1"/>
    <col min="12" max="16384" width="11.421875" style="13" customWidth="1"/>
  </cols>
  <sheetData>
    <row r="1" spans="1:9" ht="32.25" customHeight="1" thickBot="1">
      <c r="A1" s="618" t="s">
        <v>319</v>
      </c>
      <c r="B1" s="618"/>
      <c r="C1" s="618"/>
      <c r="D1" s="618"/>
      <c r="E1" s="618"/>
      <c r="F1" s="618"/>
      <c r="G1" s="618"/>
      <c r="H1" s="618"/>
      <c r="I1" s="618"/>
    </row>
    <row r="2" spans="1:11" ht="24.75" customHeight="1" thickBot="1">
      <c r="A2" s="619" t="s">
        <v>393</v>
      </c>
      <c r="B2" s="589" t="s">
        <v>5</v>
      </c>
      <c r="C2" s="589"/>
      <c r="D2" s="589" t="s">
        <v>65</v>
      </c>
      <c r="E2" s="589"/>
      <c r="F2" s="589" t="s">
        <v>217</v>
      </c>
      <c r="G2" s="589"/>
      <c r="H2" s="589" t="s">
        <v>218</v>
      </c>
      <c r="I2" s="589"/>
      <c r="J2" s="589" t="s">
        <v>22</v>
      </c>
      <c r="K2" s="589"/>
    </row>
    <row r="3" spans="1:11" ht="29.25" customHeight="1" thickBot="1">
      <c r="A3" s="619"/>
      <c r="B3" s="330" t="s">
        <v>219</v>
      </c>
      <c r="C3" s="330" t="s">
        <v>320</v>
      </c>
      <c r="D3" s="330" t="s">
        <v>219</v>
      </c>
      <c r="E3" s="330" t="s">
        <v>320</v>
      </c>
      <c r="F3" s="330" t="s">
        <v>219</v>
      </c>
      <c r="G3" s="330" t="s">
        <v>366</v>
      </c>
      <c r="H3" s="330" t="s">
        <v>219</v>
      </c>
      <c r="I3" s="330" t="s">
        <v>367</v>
      </c>
      <c r="J3" s="330" t="s">
        <v>219</v>
      </c>
      <c r="K3" s="330" t="s">
        <v>366</v>
      </c>
    </row>
    <row r="4" spans="1:11" ht="12.75">
      <c r="A4" s="415" t="s">
        <v>220</v>
      </c>
      <c r="B4" s="416">
        <v>53309</v>
      </c>
      <c r="C4" s="416">
        <v>2168.25</v>
      </c>
      <c r="D4" s="416">
        <v>66198</v>
      </c>
      <c r="E4" s="416">
        <v>2068.6</v>
      </c>
      <c r="F4" s="416">
        <v>25727</v>
      </c>
      <c r="G4" s="417">
        <v>1287</v>
      </c>
      <c r="H4" s="416">
        <v>23291</v>
      </c>
      <c r="I4" s="417">
        <v>1419.9</v>
      </c>
      <c r="J4" s="416">
        <v>49018</v>
      </c>
      <c r="K4" s="417">
        <v>1350.1</v>
      </c>
    </row>
    <row r="5" spans="1:11" ht="12.75">
      <c r="A5" s="384" t="s">
        <v>36</v>
      </c>
      <c r="B5" s="418">
        <v>22194</v>
      </c>
      <c r="C5" s="418">
        <v>2424.75</v>
      </c>
      <c r="D5" s="418">
        <v>30230</v>
      </c>
      <c r="E5" s="418">
        <v>2235.75</v>
      </c>
      <c r="F5" s="418">
        <v>10635</v>
      </c>
      <c r="G5" s="419">
        <v>1418.1</v>
      </c>
      <c r="H5" s="418">
        <v>4055</v>
      </c>
      <c r="I5" s="419">
        <v>1520</v>
      </c>
      <c r="J5" s="418">
        <v>14690</v>
      </c>
      <c r="K5" s="419">
        <v>1446.2</v>
      </c>
    </row>
    <row r="6" spans="1:11" ht="12.75">
      <c r="A6" s="384" t="s">
        <v>34</v>
      </c>
      <c r="B6" s="418">
        <v>31115</v>
      </c>
      <c r="C6" s="418">
        <v>1985.3</v>
      </c>
      <c r="D6" s="418">
        <v>35968</v>
      </c>
      <c r="E6" s="418">
        <v>1928.12</v>
      </c>
      <c r="F6" s="418">
        <v>15092</v>
      </c>
      <c r="G6" s="419">
        <v>1194.6</v>
      </c>
      <c r="H6" s="418">
        <v>19236</v>
      </c>
      <c r="I6" s="419">
        <v>1398.8</v>
      </c>
      <c r="J6" s="418">
        <v>34328</v>
      </c>
      <c r="K6" s="419">
        <v>1309</v>
      </c>
    </row>
    <row r="7" spans="1:11" ht="12.75">
      <c r="A7" s="420" t="s">
        <v>221</v>
      </c>
      <c r="B7" s="421">
        <v>34094</v>
      </c>
      <c r="C7" s="421">
        <v>2556.75</v>
      </c>
      <c r="D7" s="421">
        <v>34264</v>
      </c>
      <c r="E7" s="421">
        <v>2559.41</v>
      </c>
      <c r="F7" s="421">
        <v>3347</v>
      </c>
      <c r="G7" s="422">
        <v>2248.7</v>
      </c>
      <c r="H7" s="421">
        <v>2986</v>
      </c>
      <c r="I7" s="422">
        <v>2066.5</v>
      </c>
      <c r="J7" s="421">
        <v>6333</v>
      </c>
      <c r="K7" s="422">
        <v>2162.8</v>
      </c>
    </row>
    <row r="8" spans="1:11" ht="12.75">
      <c r="A8" s="384" t="s">
        <v>36</v>
      </c>
      <c r="B8" s="418">
        <v>14572</v>
      </c>
      <c r="C8" s="418">
        <v>2826.84</v>
      </c>
      <c r="D8" s="418">
        <v>14720</v>
      </c>
      <c r="E8" s="418">
        <v>2829.55</v>
      </c>
      <c r="F8" s="418">
        <v>1365</v>
      </c>
      <c r="G8" s="419">
        <v>2532.3</v>
      </c>
      <c r="H8" s="418">
        <v>606</v>
      </c>
      <c r="I8" s="419">
        <v>2457</v>
      </c>
      <c r="J8" s="418">
        <v>1971</v>
      </c>
      <c r="K8" s="419">
        <v>2509.1</v>
      </c>
    </row>
    <row r="9" spans="1:11" ht="12.75">
      <c r="A9" s="384" t="s">
        <v>34</v>
      </c>
      <c r="B9" s="418">
        <v>19522</v>
      </c>
      <c r="C9" s="418">
        <v>2355.15</v>
      </c>
      <c r="D9" s="418">
        <v>19544</v>
      </c>
      <c r="E9" s="418">
        <v>2355.95</v>
      </c>
      <c r="F9" s="418">
        <v>1982</v>
      </c>
      <c r="G9" s="419">
        <v>2053.5</v>
      </c>
      <c r="H9" s="418">
        <v>2380</v>
      </c>
      <c r="I9" s="419">
        <v>1967.1</v>
      </c>
      <c r="J9" s="418">
        <v>4362</v>
      </c>
      <c r="K9" s="419">
        <v>2006.4</v>
      </c>
    </row>
    <row r="10" spans="1:11" ht="12.75">
      <c r="A10" s="420" t="s">
        <v>222</v>
      </c>
      <c r="B10" s="421">
        <v>6819</v>
      </c>
      <c r="C10" s="421">
        <v>1588.11</v>
      </c>
      <c r="D10" s="421">
        <v>6819</v>
      </c>
      <c r="E10" s="421">
        <v>1588.11</v>
      </c>
      <c r="F10" s="421">
        <v>4113</v>
      </c>
      <c r="G10" s="422">
        <v>1504.1</v>
      </c>
      <c r="H10" s="421">
        <v>8548</v>
      </c>
      <c r="I10" s="422">
        <v>1487.2</v>
      </c>
      <c r="J10" s="421">
        <v>12661</v>
      </c>
      <c r="K10" s="422">
        <v>1492.7</v>
      </c>
    </row>
    <row r="11" spans="1:11" ht="12.75">
      <c r="A11" s="384" t="s">
        <v>36</v>
      </c>
      <c r="B11" s="418">
        <v>2310</v>
      </c>
      <c r="C11" s="418">
        <v>1617.69</v>
      </c>
      <c r="D11" s="418">
        <v>2310</v>
      </c>
      <c r="E11" s="418">
        <v>1617.69</v>
      </c>
      <c r="F11" s="418">
        <v>1580</v>
      </c>
      <c r="G11" s="419">
        <v>1635.8</v>
      </c>
      <c r="H11" s="418">
        <v>1149</v>
      </c>
      <c r="I11" s="419">
        <v>1583.7</v>
      </c>
      <c r="J11" s="418">
        <v>2729</v>
      </c>
      <c r="K11" s="419">
        <v>1613.9</v>
      </c>
    </row>
    <row r="12" spans="1:11" ht="12.75">
      <c r="A12" s="384" t="s">
        <v>34</v>
      </c>
      <c r="B12" s="418">
        <v>4509</v>
      </c>
      <c r="C12" s="418">
        <v>1572.95</v>
      </c>
      <c r="D12" s="418">
        <v>4509</v>
      </c>
      <c r="E12" s="418">
        <v>1572.95</v>
      </c>
      <c r="F12" s="418">
        <v>2533</v>
      </c>
      <c r="G12" s="419">
        <v>1421.9</v>
      </c>
      <c r="H12" s="418">
        <v>7399</v>
      </c>
      <c r="I12" s="419">
        <v>1472.2</v>
      </c>
      <c r="J12" s="418">
        <v>9932</v>
      </c>
      <c r="K12" s="419">
        <v>1459.4</v>
      </c>
    </row>
    <row r="13" spans="1:11" ht="12.75">
      <c r="A13" s="420" t="s">
        <v>223</v>
      </c>
      <c r="B13" s="421">
        <v>9278</v>
      </c>
      <c r="C13" s="421">
        <v>1192.38</v>
      </c>
      <c r="D13" s="421">
        <v>9278</v>
      </c>
      <c r="E13" s="421">
        <v>1192.38</v>
      </c>
      <c r="F13" s="421">
        <v>18189</v>
      </c>
      <c r="G13" s="422">
        <v>1058.7</v>
      </c>
      <c r="H13" s="421">
        <v>11725</v>
      </c>
      <c r="I13" s="422">
        <v>1204.7</v>
      </c>
      <c r="J13" s="421">
        <v>29914</v>
      </c>
      <c r="K13" s="422">
        <v>1115.9</v>
      </c>
    </row>
    <row r="14" spans="1:11" ht="12.75">
      <c r="A14" s="384" t="s">
        <v>36</v>
      </c>
      <c r="B14" s="418">
        <v>2411</v>
      </c>
      <c r="C14" s="418">
        <v>1146.98</v>
      </c>
      <c r="D14" s="418">
        <v>2411</v>
      </c>
      <c r="E14" s="418">
        <v>1146.98</v>
      </c>
      <c r="F14" s="418">
        <v>7651</v>
      </c>
      <c r="G14" s="419">
        <v>1171.4</v>
      </c>
      <c r="H14" s="418">
        <v>2282</v>
      </c>
      <c r="I14" s="419">
        <v>1233.2</v>
      </c>
      <c r="J14" s="418">
        <v>9933</v>
      </c>
      <c r="K14" s="419">
        <v>1185.6</v>
      </c>
    </row>
    <row r="15" spans="1:11" ht="12.75">
      <c r="A15" s="384" t="s">
        <v>34</v>
      </c>
      <c r="B15" s="418">
        <v>6867</v>
      </c>
      <c r="C15" s="418">
        <v>1208.32</v>
      </c>
      <c r="D15" s="418">
        <v>6867</v>
      </c>
      <c r="E15" s="418">
        <v>1208.32</v>
      </c>
      <c r="F15" s="418">
        <v>10538</v>
      </c>
      <c r="G15" s="419">
        <v>976.8</v>
      </c>
      <c r="H15" s="418">
        <v>9443</v>
      </c>
      <c r="I15" s="419">
        <v>1197.8</v>
      </c>
      <c r="J15" s="418">
        <v>19981</v>
      </c>
      <c r="K15" s="419">
        <v>1081.3</v>
      </c>
    </row>
    <row r="16" spans="1:11" ht="12.75" customHeight="1">
      <c r="A16" s="420" t="s">
        <v>224</v>
      </c>
      <c r="B16" s="421">
        <v>3092</v>
      </c>
      <c r="C16" s="421">
        <v>2098.98</v>
      </c>
      <c r="D16" s="421">
        <v>3092</v>
      </c>
      <c r="E16" s="421">
        <v>2098.98</v>
      </c>
      <c r="F16" s="421"/>
      <c r="G16" s="422"/>
      <c r="H16" s="421"/>
      <c r="I16" s="422"/>
      <c r="J16" s="421"/>
      <c r="K16" s="422"/>
    </row>
    <row r="17" spans="1:11" ht="12.75">
      <c r="A17" s="383" t="s">
        <v>36</v>
      </c>
      <c r="B17" s="418">
        <v>2878</v>
      </c>
      <c r="C17" s="418">
        <v>2115.68</v>
      </c>
      <c r="D17" s="418">
        <v>2878</v>
      </c>
      <c r="E17" s="418">
        <v>2115.68</v>
      </c>
      <c r="F17" s="418"/>
      <c r="G17" s="419"/>
      <c r="H17" s="418"/>
      <c r="I17" s="419"/>
      <c r="J17" s="418"/>
      <c r="K17" s="419"/>
    </row>
    <row r="18" spans="1:11" ht="12.75">
      <c r="A18" s="383" t="s">
        <v>34</v>
      </c>
      <c r="B18" s="418">
        <v>214</v>
      </c>
      <c r="C18" s="418">
        <v>1874.4</v>
      </c>
      <c r="D18" s="418">
        <v>214</v>
      </c>
      <c r="E18" s="418">
        <v>1874.4</v>
      </c>
      <c r="F18" s="418"/>
      <c r="G18" s="419"/>
      <c r="H18" s="418"/>
      <c r="I18" s="419"/>
      <c r="J18" s="418"/>
      <c r="K18" s="419"/>
    </row>
    <row r="19" spans="1:11" ht="12.75">
      <c r="A19" s="420" t="s">
        <v>225</v>
      </c>
      <c r="B19" s="421">
        <v>26</v>
      </c>
      <c r="C19" s="422" t="s">
        <v>247</v>
      </c>
      <c r="D19" s="421">
        <v>12745</v>
      </c>
      <c r="E19" s="421">
        <v>1636.66</v>
      </c>
      <c r="F19" s="421">
        <v>78</v>
      </c>
      <c r="G19" s="422">
        <v>1814.4</v>
      </c>
      <c r="H19" s="421">
        <v>32</v>
      </c>
      <c r="I19" s="422">
        <v>1915.3</v>
      </c>
      <c r="J19" s="421">
        <v>110</v>
      </c>
      <c r="K19" s="422">
        <v>1843.8</v>
      </c>
    </row>
    <row r="20" spans="1:11" ht="12.75">
      <c r="A20" s="384" t="s">
        <v>36</v>
      </c>
      <c r="B20" s="418">
        <v>23</v>
      </c>
      <c r="C20" s="418" t="s">
        <v>247</v>
      </c>
      <c r="D20" s="418">
        <v>7911</v>
      </c>
      <c r="E20" s="418">
        <v>1686.83</v>
      </c>
      <c r="F20" s="418">
        <v>39</v>
      </c>
      <c r="G20" s="419">
        <v>2006.5</v>
      </c>
      <c r="H20" s="418">
        <v>18</v>
      </c>
      <c r="I20" s="419">
        <v>2249</v>
      </c>
      <c r="J20" s="418">
        <v>57</v>
      </c>
      <c r="K20" s="419">
        <v>2083.1</v>
      </c>
    </row>
    <row r="21" spans="1:11" ht="13.5" thickBot="1">
      <c r="A21" s="412" t="s">
        <v>34</v>
      </c>
      <c r="B21" s="424">
        <v>3</v>
      </c>
      <c r="C21" s="423" t="s">
        <v>247</v>
      </c>
      <c r="D21" s="424">
        <v>4834</v>
      </c>
      <c r="E21" s="424">
        <v>1554.55</v>
      </c>
      <c r="F21" s="425">
        <v>39</v>
      </c>
      <c r="G21" s="423">
        <v>1622.3</v>
      </c>
      <c r="H21" s="425">
        <v>14</v>
      </c>
      <c r="I21" s="423">
        <v>1486.4</v>
      </c>
      <c r="J21" s="425">
        <v>53</v>
      </c>
      <c r="K21" s="423">
        <v>1586.4</v>
      </c>
    </row>
    <row r="22" spans="1:9" ht="12.75">
      <c r="A22" s="38" t="s">
        <v>82</v>
      </c>
      <c r="B22" s="44"/>
      <c r="C22" s="52"/>
      <c r="D22" s="115"/>
      <c r="E22" s="115"/>
      <c r="F22" s="44"/>
      <c r="G22" s="44"/>
      <c r="H22" s="52"/>
      <c r="I22" s="52"/>
    </row>
    <row r="23" spans="1:9" ht="25.5" customHeight="1">
      <c r="A23" s="617" t="s">
        <v>83</v>
      </c>
      <c r="B23" s="617"/>
      <c r="C23" s="617"/>
      <c r="D23" s="617"/>
      <c r="E23" s="617"/>
      <c r="F23" s="617"/>
      <c r="G23" s="617"/>
      <c r="H23" s="617"/>
      <c r="I23" s="617"/>
    </row>
    <row r="24" spans="1:10" s="15" customFormat="1" ht="24.75" customHeight="1">
      <c r="A24" s="617" t="s">
        <v>226</v>
      </c>
      <c r="B24" s="617"/>
      <c r="C24" s="617"/>
      <c r="D24" s="617"/>
      <c r="E24" s="617"/>
      <c r="F24" s="617"/>
      <c r="G24" s="617"/>
      <c r="H24" s="617"/>
      <c r="I24" s="617"/>
      <c r="J24" s="14"/>
    </row>
    <row r="25" spans="1:9" ht="12.75">
      <c r="A25" s="53" t="s">
        <v>227</v>
      </c>
      <c r="B25" s="23"/>
      <c r="C25" s="23"/>
      <c r="D25" s="8"/>
      <c r="E25" s="8"/>
      <c r="F25" s="23"/>
      <c r="G25" s="23"/>
      <c r="H25" s="23"/>
      <c r="I25" s="23"/>
    </row>
    <row r="26" spans="1:10" ht="12.75">
      <c r="A26" s="22" t="s">
        <v>18</v>
      </c>
      <c r="B26" s="22"/>
      <c r="C26" s="22"/>
      <c r="D26" s="28"/>
      <c r="E26" s="28"/>
      <c r="F26" s="22"/>
      <c r="G26" s="22"/>
      <c r="H26" s="22"/>
      <c r="I26" s="22"/>
      <c r="J26" s="54"/>
    </row>
    <row r="27" ht="12.75">
      <c r="A27" s="55" t="s">
        <v>228</v>
      </c>
    </row>
    <row r="30" spans="1:7" ht="12.75">
      <c r="A30" s="61"/>
      <c r="B30" s="47"/>
      <c r="C30" s="47"/>
      <c r="D30" s="113"/>
      <c r="E30" s="113"/>
      <c r="F30" s="47"/>
      <c r="G30" s="47"/>
    </row>
    <row r="32" ht="12.75">
      <c r="J32" s="13"/>
    </row>
    <row r="33" ht="12.75">
      <c r="J33" s="13"/>
    </row>
    <row r="34" ht="12.75">
      <c r="J34" s="13"/>
    </row>
    <row r="35" ht="12.75">
      <c r="J35" s="13"/>
    </row>
    <row r="36" ht="12.75">
      <c r="J36" s="13"/>
    </row>
    <row r="37" ht="12.75">
      <c r="J37" s="13"/>
    </row>
    <row r="38" ht="12.75">
      <c r="J38" s="13"/>
    </row>
    <row r="39" ht="12.75">
      <c r="J39" s="13"/>
    </row>
    <row r="40" ht="12.75">
      <c r="J40" s="13"/>
    </row>
    <row r="41" ht="12.75">
      <c r="J41" s="13"/>
    </row>
    <row r="42" ht="12.75">
      <c r="J42" s="13"/>
    </row>
  </sheetData>
  <mergeCells count="9">
    <mergeCell ref="J2:K2"/>
    <mergeCell ref="A24:I24"/>
    <mergeCell ref="A23:I23"/>
    <mergeCell ref="A1:I1"/>
    <mergeCell ref="F2:G2"/>
    <mergeCell ref="A2:A3"/>
    <mergeCell ref="B2:C2"/>
    <mergeCell ref="H2:I2"/>
    <mergeCell ref="D2:E2"/>
  </mergeCells>
  <printOptions/>
  <pageMargins left="0.26" right="0.24" top="1" bottom="1" header="0.4921259845" footer="0.4921259845"/>
  <pageSetup fitToHeight="1" fitToWidth="1" horizontalDpi="300" verticalDpi="300" orientation="landscape" paperSize="9" scale="95" r:id="rId1"/>
</worksheet>
</file>

<file path=xl/worksheets/sheet16.xml><?xml version="1.0" encoding="utf-8"?>
<worksheet xmlns="http://schemas.openxmlformats.org/spreadsheetml/2006/main" xmlns:r="http://schemas.openxmlformats.org/officeDocument/2006/relationships">
  <sheetPr>
    <pageSetUpPr fitToPage="1"/>
  </sheetPr>
  <dimension ref="A1:J42"/>
  <sheetViews>
    <sheetView showGridLines="0" workbookViewId="0" topLeftCell="C1">
      <selection activeCell="A1" sqref="A1:I1"/>
    </sheetView>
  </sheetViews>
  <sheetFormatPr defaultColWidth="11.421875" defaultRowHeight="12.75"/>
  <cols>
    <col min="1" max="1" width="14.7109375" style="13" customWidth="1"/>
    <col min="2" max="2" width="8.7109375" style="13" customWidth="1"/>
    <col min="3" max="3" width="18.421875" style="13" customWidth="1"/>
    <col min="4" max="4" width="8.7109375" style="51" customWidth="1"/>
    <col min="5" max="5" width="18.421875" style="51" customWidth="1"/>
    <col min="6" max="6" width="8.7109375" style="13" customWidth="1"/>
    <col min="7" max="7" width="17.00390625" style="13" customWidth="1"/>
    <col min="8" max="8" width="8.7109375" style="13" customWidth="1"/>
    <col min="9" max="9" width="18.28125" style="13" customWidth="1"/>
    <col min="10" max="10" width="11.421875" style="12" customWidth="1"/>
    <col min="11" max="16384" width="11.421875" style="13" customWidth="1"/>
  </cols>
  <sheetData>
    <row r="1" spans="1:9" ht="32.25" customHeight="1" thickBot="1">
      <c r="A1" s="620" t="s">
        <v>321</v>
      </c>
      <c r="B1" s="620"/>
      <c r="C1" s="620"/>
      <c r="D1" s="620"/>
      <c r="E1" s="620"/>
      <c r="F1" s="620"/>
      <c r="G1" s="620"/>
      <c r="H1" s="620"/>
      <c r="I1" s="620"/>
    </row>
    <row r="2" spans="1:9" ht="24.75" customHeight="1" thickBot="1">
      <c r="A2" s="621" t="s">
        <v>19</v>
      </c>
      <c r="B2" s="537" t="s">
        <v>5</v>
      </c>
      <c r="C2" s="537"/>
      <c r="D2" s="537" t="s">
        <v>65</v>
      </c>
      <c r="E2" s="537"/>
      <c r="F2" s="537" t="s">
        <v>217</v>
      </c>
      <c r="G2" s="537"/>
      <c r="H2" s="537" t="s">
        <v>218</v>
      </c>
      <c r="I2" s="537"/>
    </row>
    <row r="3" spans="1:9" ht="30" customHeight="1" thickBot="1">
      <c r="A3" s="621"/>
      <c r="B3" s="133" t="s">
        <v>219</v>
      </c>
      <c r="C3" s="133" t="s">
        <v>322</v>
      </c>
      <c r="D3" s="133" t="s">
        <v>219</v>
      </c>
      <c r="E3" s="133" t="s">
        <v>322</v>
      </c>
      <c r="F3" s="133" t="s">
        <v>219</v>
      </c>
      <c r="G3" s="133" t="s">
        <v>322</v>
      </c>
      <c r="H3" s="133" t="s">
        <v>219</v>
      </c>
      <c r="I3" s="133" t="s">
        <v>322</v>
      </c>
    </row>
    <row r="4" spans="1:9" ht="12.75">
      <c r="A4" s="415" t="s">
        <v>220</v>
      </c>
      <c r="B4" s="416">
        <v>2848</v>
      </c>
      <c r="C4" s="416">
        <v>1514.57</v>
      </c>
      <c r="D4" s="416">
        <v>3897</v>
      </c>
      <c r="E4" s="416">
        <v>1460.99</v>
      </c>
      <c r="F4" s="416"/>
      <c r="G4" s="417"/>
      <c r="H4" s="416"/>
      <c r="I4" s="417"/>
    </row>
    <row r="5" spans="1:9" ht="12.75">
      <c r="A5" s="384" t="s">
        <v>36</v>
      </c>
      <c r="B5" s="418">
        <v>1081</v>
      </c>
      <c r="C5" s="418">
        <v>1644.61</v>
      </c>
      <c r="D5" s="418">
        <v>1688</v>
      </c>
      <c r="E5" s="418">
        <v>1534.74</v>
      </c>
      <c r="F5" s="418"/>
      <c r="G5" s="419"/>
      <c r="H5" s="418"/>
      <c r="I5" s="419"/>
    </row>
    <row r="6" spans="1:9" ht="12.75">
      <c r="A6" s="384" t="s">
        <v>34</v>
      </c>
      <c r="B6" s="418">
        <v>1767</v>
      </c>
      <c r="C6" s="418">
        <v>1435.03</v>
      </c>
      <c r="D6" s="418">
        <v>2209</v>
      </c>
      <c r="E6" s="418">
        <v>1404.64</v>
      </c>
      <c r="F6" s="418"/>
      <c r="G6" s="419"/>
      <c r="H6" s="418"/>
      <c r="I6" s="419"/>
    </row>
    <row r="7" spans="1:9" ht="12.75">
      <c r="A7" s="420" t="s">
        <v>221</v>
      </c>
      <c r="B7" s="421">
        <v>1230</v>
      </c>
      <c r="C7" s="421">
        <v>1981.03</v>
      </c>
      <c r="D7" s="421">
        <v>1233</v>
      </c>
      <c r="E7" s="421">
        <v>1980.67</v>
      </c>
      <c r="F7" s="421"/>
      <c r="G7" s="422"/>
      <c r="H7" s="421"/>
      <c r="I7" s="422"/>
    </row>
    <row r="8" spans="1:9" ht="12.75">
      <c r="A8" s="384" t="s">
        <v>36</v>
      </c>
      <c r="B8" s="418">
        <v>459</v>
      </c>
      <c r="C8" s="418">
        <v>2121.02</v>
      </c>
      <c r="D8" s="418">
        <v>461</v>
      </c>
      <c r="E8" s="418">
        <v>2122.34</v>
      </c>
      <c r="F8" s="418"/>
      <c r="G8" s="419"/>
      <c r="H8" s="418"/>
      <c r="I8" s="419"/>
    </row>
    <row r="9" spans="1:9" ht="12.75">
      <c r="A9" s="384" t="s">
        <v>34</v>
      </c>
      <c r="B9" s="418">
        <v>771</v>
      </c>
      <c r="C9" s="418">
        <v>1897.69</v>
      </c>
      <c r="D9" s="418">
        <v>772</v>
      </c>
      <c r="E9" s="418">
        <v>1896.07</v>
      </c>
      <c r="F9" s="418"/>
      <c r="G9" s="419"/>
      <c r="H9" s="418"/>
      <c r="I9" s="419"/>
    </row>
    <row r="10" spans="1:9" ht="12.75">
      <c r="A10" s="420" t="s">
        <v>222</v>
      </c>
      <c r="B10" s="421">
        <v>379</v>
      </c>
      <c r="C10" s="421">
        <v>1374.54</v>
      </c>
      <c r="D10" s="421">
        <v>379</v>
      </c>
      <c r="E10" s="421">
        <v>1374.54</v>
      </c>
      <c r="F10" s="421"/>
      <c r="G10" s="422"/>
      <c r="H10" s="421"/>
      <c r="I10" s="422"/>
    </row>
    <row r="11" spans="1:9" ht="12.75">
      <c r="A11" s="384" t="s">
        <v>36</v>
      </c>
      <c r="B11" s="418">
        <v>143</v>
      </c>
      <c r="C11" s="418">
        <v>1455.07</v>
      </c>
      <c r="D11" s="418">
        <v>143</v>
      </c>
      <c r="E11" s="418">
        <v>1455.07</v>
      </c>
      <c r="F11" s="418"/>
      <c r="G11" s="419"/>
      <c r="H11" s="418"/>
      <c r="I11" s="419"/>
    </row>
    <row r="12" spans="1:9" ht="12.75">
      <c r="A12" s="384" t="s">
        <v>34</v>
      </c>
      <c r="B12" s="418">
        <v>236</v>
      </c>
      <c r="C12" s="418">
        <v>1325.75</v>
      </c>
      <c r="D12" s="418">
        <v>236</v>
      </c>
      <c r="E12" s="418">
        <v>1325.75</v>
      </c>
      <c r="F12" s="418"/>
      <c r="G12" s="419"/>
      <c r="H12" s="418"/>
      <c r="I12" s="419"/>
    </row>
    <row r="13" spans="1:9" ht="12.75">
      <c r="A13" s="420" t="s">
        <v>223</v>
      </c>
      <c r="B13" s="421">
        <v>1115</v>
      </c>
      <c r="C13" s="421">
        <v>1017.51</v>
      </c>
      <c r="D13" s="421">
        <v>1115</v>
      </c>
      <c r="E13" s="421">
        <v>1017.51</v>
      </c>
      <c r="F13" s="421"/>
      <c r="G13" s="422"/>
      <c r="H13" s="421"/>
      <c r="I13" s="422"/>
    </row>
    <row r="14" spans="1:9" ht="12.75">
      <c r="A14" s="384" t="s">
        <v>36</v>
      </c>
      <c r="B14" s="418">
        <v>366</v>
      </c>
      <c r="C14" s="418">
        <v>1059.6</v>
      </c>
      <c r="D14" s="418">
        <v>366</v>
      </c>
      <c r="E14" s="418">
        <v>1059.6</v>
      </c>
      <c r="F14" s="418"/>
      <c r="G14" s="419"/>
      <c r="H14" s="418"/>
      <c r="I14" s="419"/>
    </row>
    <row r="15" spans="1:9" ht="12.75">
      <c r="A15" s="384" t="s">
        <v>34</v>
      </c>
      <c r="B15" s="418">
        <v>749</v>
      </c>
      <c r="C15" s="418">
        <v>996.94</v>
      </c>
      <c r="D15" s="418">
        <v>749</v>
      </c>
      <c r="E15" s="418">
        <v>996.94</v>
      </c>
      <c r="F15" s="418"/>
      <c r="G15" s="419"/>
      <c r="H15" s="418"/>
      <c r="I15" s="419"/>
    </row>
    <row r="16" spans="1:9" ht="12.75" customHeight="1">
      <c r="A16" s="420" t="s">
        <v>224</v>
      </c>
      <c r="B16" s="421">
        <v>124</v>
      </c>
      <c r="C16" s="421">
        <v>1785.22</v>
      </c>
      <c r="D16" s="421">
        <v>124</v>
      </c>
      <c r="E16" s="421">
        <v>1785.22</v>
      </c>
      <c r="F16" s="421"/>
      <c r="G16" s="422"/>
      <c r="H16" s="421"/>
      <c r="I16" s="422"/>
    </row>
    <row r="17" spans="1:9" ht="12.75">
      <c r="A17" s="383" t="s">
        <v>36</v>
      </c>
      <c r="B17" s="418">
        <v>113</v>
      </c>
      <c r="C17" s="418">
        <v>1844.1</v>
      </c>
      <c r="D17" s="418">
        <v>113</v>
      </c>
      <c r="E17" s="418">
        <v>1844.1</v>
      </c>
      <c r="F17" s="418"/>
      <c r="G17" s="419"/>
      <c r="H17" s="418"/>
      <c r="I17" s="419"/>
    </row>
    <row r="18" spans="1:9" ht="12.75">
      <c r="A18" s="383" t="s">
        <v>34</v>
      </c>
      <c r="B18" s="418">
        <v>11</v>
      </c>
      <c r="C18" s="418">
        <v>1180.35</v>
      </c>
      <c r="D18" s="418">
        <v>11</v>
      </c>
      <c r="E18" s="418">
        <v>1180.35</v>
      </c>
      <c r="F18" s="418"/>
      <c r="G18" s="419"/>
      <c r="H18" s="418"/>
      <c r="I18" s="419"/>
    </row>
    <row r="19" spans="1:9" ht="12.75">
      <c r="A19" s="420" t="s">
        <v>225</v>
      </c>
      <c r="B19" s="421"/>
      <c r="C19" s="422"/>
      <c r="D19" s="421">
        <v>1046</v>
      </c>
      <c r="E19" s="421">
        <v>1314.04</v>
      </c>
      <c r="F19" s="418"/>
      <c r="G19" s="419"/>
      <c r="H19" s="418"/>
      <c r="I19" s="419"/>
    </row>
    <row r="20" spans="1:9" ht="12.75">
      <c r="A20" s="384" t="s">
        <v>36</v>
      </c>
      <c r="B20" s="418"/>
      <c r="C20" s="418"/>
      <c r="D20" s="418">
        <v>605</v>
      </c>
      <c r="E20" s="418">
        <v>1335.49</v>
      </c>
      <c r="F20" s="418"/>
      <c r="G20" s="419"/>
      <c r="H20" s="418"/>
      <c r="I20" s="419"/>
    </row>
    <row r="21" spans="1:9" ht="13.5" thickBot="1">
      <c r="A21" s="412" t="s">
        <v>34</v>
      </c>
      <c r="B21" s="424"/>
      <c r="C21" s="423"/>
      <c r="D21" s="425">
        <v>441</v>
      </c>
      <c r="E21" s="425">
        <v>1284.62</v>
      </c>
      <c r="F21" s="425"/>
      <c r="G21" s="423"/>
      <c r="H21" s="425"/>
      <c r="I21" s="423"/>
    </row>
    <row r="22" spans="1:9" ht="12.75">
      <c r="A22" s="38" t="s">
        <v>82</v>
      </c>
      <c r="B22" s="44"/>
      <c r="C22" s="52"/>
      <c r="D22" s="115"/>
      <c r="E22" s="115"/>
      <c r="F22" s="44"/>
      <c r="G22" s="44"/>
      <c r="H22" s="52"/>
      <c r="I22" s="52"/>
    </row>
    <row r="23" spans="1:9" ht="25.5" customHeight="1">
      <c r="A23" s="617" t="s">
        <v>83</v>
      </c>
      <c r="B23" s="617"/>
      <c r="C23" s="617"/>
      <c r="D23" s="617"/>
      <c r="E23" s="617"/>
      <c r="F23" s="617"/>
      <c r="G23" s="617"/>
      <c r="H23" s="617"/>
      <c r="I23" s="617"/>
    </row>
    <row r="24" spans="1:10" s="15" customFormat="1" ht="24.75" customHeight="1">
      <c r="A24" s="617" t="s">
        <v>226</v>
      </c>
      <c r="B24" s="617"/>
      <c r="C24" s="617"/>
      <c r="D24" s="617"/>
      <c r="E24" s="617"/>
      <c r="F24" s="617"/>
      <c r="G24" s="617"/>
      <c r="H24" s="617"/>
      <c r="I24" s="617"/>
      <c r="J24" s="14"/>
    </row>
    <row r="25" spans="1:9" ht="12.75">
      <c r="A25" s="53" t="s">
        <v>227</v>
      </c>
      <c r="B25" s="23"/>
      <c r="C25" s="23"/>
      <c r="D25" s="8"/>
      <c r="E25" s="8"/>
      <c r="F25" s="23"/>
      <c r="G25" s="23"/>
      <c r="H25" s="23"/>
      <c r="I25" s="23"/>
    </row>
    <row r="26" spans="1:10" ht="12.75">
      <c r="A26" s="22" t="s">
        <v>248</v>
      </c>
      <c r="B26" s="22"/>
      <c r="C26" s="22"/>
      <c r="D26" s="28"/>
      <c r="E26" s="28"/>
      <c r="F26" s="22"/>
      <c r="G26" s="22"/>
      <c r="H26" s="22"/>
      <c r="I26" s="22"/>
      <c r="J26" s="54"/>
    </row>
    <row r="27" ht="12.75">
      <c r="A27" s="55" t="s">
        <v>228</v>
      </c>
    </row>
    <row r="29" spans="1:3" ht="12.75">
      <c r="A29" s="1"/>
      <c r="B29" s="1"/>
      <c r="C29" s="1"/>
    </row>
    <row r="30" spans="1:7" ht="12.75">
      <c r="A30" s="117"/>
      <c r="B30" s="113"/>
      <c r="C30" s="113"/>
      <c r="D30" s="113"/>
      <c r="E30" s="113"/>
      <c r="F30" s="47"/>
      <c r="G30" s="47"/>
    </row>
    <row r="31" spans="1:3" ht="12.75">
      <c r="A31" s="51"/>
      <c r="B31" s="51"/>
      <c r="C31" s="51"/>
    </row>
    <row r="32" spans="1:10" ht="12.75">
      <c r="A32" s="51"/>
      <c r="B32" s="51"/>
      <c r="C32" s="51"/>
      <c r="J32" s="13"/>
    </row>
    <row r="33" ht="12.75">
      <c r="J33" s="13"/>
    </row>
    <row r="34" ht="12.75">
      <c r="J34" s="13"/>
    </row>
    <row r="35" ht="12.75">
      <c r="J35" s="13"/>
    </row>
    <row r="36" ht="12.75">
      <c r="J36" s="13"/>
    </row>
    <row r="37" ht="12.75">
      <c r="J37" s="13"/>
    </row>
    <row r="38" ht="12.75">
      <c r="J38" s="13"/>
    </row>
    <row r="39" ht="12.75">
      <c r="J39" s="13"/>
    </row>
    <row r="40" ht="12.75">
      <c r="J40" s="13"/>
    </row>
    <row r="41" ht="12.75">
      <c r="J41" s="13"/>
    </row>
    <row r="42" ht="12.75">
      <c r="J42" s="13"/>
    </row>
  </sheetData>
  <mergeCells count="8">
    <mergeCell ref="A24:I24"/>
    <mergeCell ref="A23:I23"/>
    <mergeCell ref="A1:I1"/>
    <mergeCell ref="F2:G2"/>
    <mergeCell ref="A2:A3"/>
    <mergeCell ref="B2:C2"/>
    <mergeCell ref="H2:I2"/>
    <mergeCell ref="D2:E2"/>
  </mergeCells>
  <printOptions/>
  <pageMargins left="0.26" right="0.24" top="1" bottom="1" header="0.4921259845" footer="0.4921259845"/>
  <pageSetup fitToHeight="1" fitToWidth="1" horizontalDpi="300" verticalDpi="3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K22"/>
  <sheetViews>
    <sheetView showGridLines="0" workbookViewId="0" topLeftCell="A1">
      <selection activeCell="A1" sqref="A1:E1"/>
    </sheetView>
  </sheetViews>
  <sheetFormatPr defaultColWidth="11.421875" defaultRowHeight="12.75"/>
  <cols>
    <col min="1" max="1" width="25.140625" style="13" customWidth="1"/>
    <col min="2" max="2" width="9.421875" style="13" customWidth="1"/>
    <col min="3" max="3" width="19.140625" style="13" customWidth="1"/>
    <col min="4" max="4" width="18.28125" style="13" customWidth="1"/>
    <col min="5" max="5" width="11.421875" style="12" customWidth="1"/>
    <col min="6" max="16384" width="11.421875" style="13" customWidth="1"/>
  </cols>
  <sheetData>
    <row r="1" spans="1:5" ht="35.25" customHeight="1" thickBot="1">
      <c r="A1" s="593" t="s">
        <v>323</v>
      </c>
      <c r="B1" s="593"/>
      <c r="C1" s="593"/>
      <c r="D1" s="593"/>
      <c r="E1" s="622"/>
    </row>
    <row r="2" spans="1:4" ht="13.5" thickBot="1">
      <c r="A2" s="619" t="s">
        <v>394</v>
      </c>
      <c r="B2" s="589" t="s">
        <v>303</v>
      </c>
      <c r="C2" s="589"/>
      <c r="D2" s="589"/>
    </row>
    <row r="3" spans="1:4" ht="23.25" thickBot="1">
      <c r="A3" s="619"/>
      <c r="B3" s="329" t="s">
        <v>219</v>
      </c>
      <c r="C3" s="329" t="s">
        <v>229</v>
      </c>
      <c r="D3" s="329" t="s">
        <v>230</v>
      </c>
    </row>
    <row r="4" spans="1:5" ht="12.75">
      <c r="A4" s="415" t="s">
        <v>220</v>
      </c>
      <c r="B4" s="282">
        <v>11875</v>
      </c>
      <c r="C4" s="282">
        <v>1634</v>
      </c>
      <c r="D4" s="282">
        <v>1681</v>
      </c>
      <c r="E4" s="56"/>
    </row>
    <row r="5" spans="1:11" ht="12.75">
      <c r="A5" s="426" t="s">
        <v>183</v>
      </c>
      <c r="B5" s="144">
        <v>133</v>
      </c>
      <c r="C5" s="144">
        <v>4418</v>
      </c>
      <c r="D5" s="144">
        <v>4768</v>
      </c>
      <c r="E5" s="56"/>
      <c r="K5" s="51"/>
    </row>
    <row r="6" spans="1:5" ht="12.75">
      <c r="A6" s="426" t="s">
        <v>184</v>
      </c>
      <c r="B6" s="144">
        <v>917</v>
      </c>
      <c r="C6" s="144">
        <v>2813</v>
      </c>
      <c r="D6" s="144">
        <v>2953</v>
      </c>
      <c r="E6" s="56"/>
    </row>
    <row r="7" spans="1:8" ht="12.75">
      <c r="A7" s="426" t="s">
        <v>185</v>
      </c>
      <c r="B7" s="144">
        <v>842</v>
      </c>
      <c r="C7" s="144">
        <v>2381</v>
      </c>
      <c r="D7" s="144">
        <v>2461</v>
      </c>
      <c r="E7" s="56"/>
      <c r="G7" s="541"/>
      <c r="H7" s="541"/>
    </row>
    <row r="8" spans="1:5" ht="12.75">
      <c r="A8" s="426" t="s">
        <v>144</v>
      </c>
      <c r="B8" s="144">
        <v>8243</v>
      </c>
      <c r="C8" s="144">
        <v>1555</v>
      </c>
      <c r="D8" s="144">
        <v>1591</v>
      </c>
      <c r="E8" s="56"/>
    </row>
    <row r="9" spans="1:5" ht="12.75">
      <c r="A9" s="426" t="s">
        <v>145</v>
      </c>
      <c r="B9" s="144">
        <v>1740</v>
      </c>
      <c r="C9" s="144">
        <v>812</v>
      </c>
      <c r="D9" s="144">
        <v>825</v>
      </c>
      <c r="E9" s="56"/>
    </row>
    <row r="10" spans="1:5" ht="12.75">
      <c r="A10" s="427" t="s">
        <v>36</v>
      </c>
      <c r="B10" s="290">
        <v>10967</v>
      </c>
      <c r="C10" s="290">
        <v>1662</v>
      </c>
      <c r="D10" s="290">
        <v>1712</v>
      </c>
      <c r="E10" s="56"/>
    </row>
    <row r="11" spans="1:5" ht="12.75">
      <c r="A11" s="426" t="s">
        <v>231</v>
      </c>
      <c r="B11" s="144">
        <v>999</v>
      </c>
      <c r="C11" s="144">
        <v>3046</v>
      </c>
      <c r="D11" s="144">
        <v>3218</v>
      </c>
      <c r="E11" s="56"/>
    </row>
    <row r="12" spans="1:5" ht="12.75">
      <c r="A12" s="426" t="s">
        <v>185</v>
      </c>
      <c r="B12" s="144">
        <v>803</v>
      </c>
      <c r="C12" s="144">
        <v>2398</v>
      </c>
      <c r="D12" s="144">
        <v>2480</v>
      </c>
      <c r="E12" s="56"/>
    </row>
    <row r="13" spans="1:5" ht="12.75">
      <c r="A13" s="426" t="s">
        <v>144</v>
      </c>
      <c r="B13" s="144">
        <v>7538</v>
      </c>
      <c r="C13" s="144">
        <v>1582</v>
      </c>
      <c r="D13" s="144">
        <v>1621</v>
      </c>
      <c r="E13" s="56"/>
    </row>
    <row r="14" spans="1:5" ht="12.75">
      <c r="A14" s="426" t="s">
        <v>145</v>
      </c>
      <c r="B14" s="144">
        <v>1627</v>
      </c>
      <c r="C14" s="144">
        <v>815</v>
      </c>
      <c r="D14" s="144">
        <v>829</v>
      </c>
      <c r="E14" s="56"/>
    </row>
    <row r="15" spans="1:5" ht="12.75">
      <c r="A15" s="427" t="s">
        <v>34</v>
      </c>
      <c r="B15" s="290">
        <v>908</v>
      </c>
      <c r="C15" s="290">
        <v>1301</v>
      </c>
      <c r="D15" s="290">
        <v>1312</v>
      </c>
      <c r="E15" s="56"/>
    </row>
    <row r="16" spans="1:5" ht="12.75">
      <c r="A16" s="426" t="s">
        <v>231</v>
      </c>
      <c r="B16" s="144">
        <v>51</v>
      </c>
      <c r="C16" s="144">
        <v>2438</v>
      </c>
      <c r="D16" s="144">
        <v>2489</v>
      </c>
      <c r="E16" s="56"/>
    </row>
    <row r="17" spans="1:5" ht="12.75">
      <c r="A17" s="426" t="s">
        <v>185</v>
      </c>
      <c r="B17" s="144">
        <v>39</v>
      </c>
      <c r="C17" s="144">
        <v>2041</v>
      </c>
      <c r="D17" s="144">
        <v>2060</v>
      </c>
      <c r="E17" s="56"/>
    </row>
    <row r="18" spans="1:5" ht="12.75">
      <c r="A18" s="426" t="s">
        <v>144</v>
      </c>
      <c r="B18" s="144">
        <v>705</v>
      </c>
      <c r="C18" s="144">
        <v>1263</v>
      </c>
      <c r="D18" s="144">
        <v>1273</v>
      </c>
      <c r="E18" s="56"/>
    </row>
    <row r="19" spans="1:5" ht="13.5" thickBot="1">
      <c r="A19" s="428" t="s">
        <v>145</v>
      </c>
      <c r="B19" s="198">
        <v>113</v>
      </c>
      <c r="C19" s="198">
        <v>767</v>
      </c>
      <c r="D19" s="198">
        <v>770</v>
      </c>
      <c r="E19" s="56"/>
    </row>
    <row r="20" ht="12.75">
      <c r="A20" s="38" t="s">
        <v>141</v>
      </c>
    </row>
    <row r="21" spans="1:5" ht="12.75">
      <c r="A21" s="39" t="s">
        <v>232</v>
      </c>
      <c r="D21" s="42"/>
      <c r="E21" s="57"/>
    </row>
    <row r="22" spans="1:5" ht="12.75">
      <c r="A22" s="39"/>
      <c r="D22" s="42"/>
      <c r="E22" s="57"/>
    </row>
  </sheetData>
  <mergeCells count="4">
    <mergeCell ref="A2:A3"/>
    <mergeCell ref="B2:D2"/>
    <mergeCell ref="A1:E1"/>
    <mergeCell ref="G7:H7"/>
  </mergeCells>
  <printOptions/>
  <pageMargins left="0.75" right="0.75" top="1" bottom="1" header="0.4921259845" footer="0.4921259845"/>
  <pageSetup fitToHeight="1" fitToWidth="1" horizontalDpi="300" verticalDpi="3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K23"/>
  <sheetViews>
    <sheetView showGridLines="0" workbookViewId="0" topLeftCell="A1">
      <selection activeCell="A1" sqref="A1:E1"/>
    </sheetView>
  </sheetViews>
  <sheetFormatPr defaultColWidth="11.421875" defaultRowHeight="12.75"/>
  <cols>
    <col min="1" max="1" width="25.140625" style="13" customWidth="1"/>
    <col min="2" max="2" width="9.421875" style="13" customWidth="1"/>
    <col min="3" max="3" width="19.140625" style="13" customWidth="1"/>
    <col min="4" max="4" width="18.28125" style="13" customWidth="1"/>
    <col min="5" max="5" width="11.421875" style="12" customWidth="1"/>
    <col min="6" max="16384" width="11.421875" style="13" customWidth="1"/>
  </cols>
  <sheetData>
    <row r="1" spans="1:5" ht="35.25" customHeight="1" thickBot="1">
      <c r="A1" s="593" t="s">
        <v>324</v>
      </c>
      <c r="B1" s="593"/>
      <c r="C1" s="593"/>
      <c r="D1" s="593"/>
      <c r="E1" s="622"/>
    </row>
    <row r="2" spans="1:4" ht="13.5" thickBot="1">
      <c r="A2" s="621" t="s">
        <v>20</v>
      </c>
      <c r="B2" s="537" t="s">
        <v>303</v>
      </c>
      <c r="C2" s="537"/>
      <c r="D2" s="537"/>
    </row>
    <row r="3" spans="1:4" ht="23.25" thickBot="1">
      <c r="A3" s="621"/>
      <c r="B3" s="429" t="s">
        <v>219</v>
      </c>
      <c r="C3" s="429" t="s">
        <v>229</v>
      </c>
      <c r="D3" s="429" t="s">
        <v>230</v>
      </c>
    </row>
    <row r="4" spans="1:5" ht="12.75">
      <c r="A4" s="415" t="s">
        <v>220</v>
      </c>
      <c r="B4" s="282">
        <v>1202</v>
      </c>
      <c r="C4" s="282">
        <v>300.96</v>
      </c>
      <c r="D4" s="282">
        <v>305.25</v>
      </c>
      <c r="E4" s="56"/>
    </row>
    <row r="5" spans="1:11" ht="12.75">
      <c r="A5" s="426" t="s">
        <v>183</v>
      </c>
      <c r="B5" s="144">
        <v>0</v>
      </c>
      <c r="C5" s="144"/>
      <c r="D5" s="144"/>
      <c r="E5" s="56"/>
      <c r="K5" s="51"/>
    </row>
    <row r="6" spans="1:5" ht="12.75">
      <c r="A6" s="426" t="s">
        <v>184</v>
      </c>
      <c r="B6" s="144">
        <v>6</v>
      </c>
      <c r="C6" s="148" t="s">
        <v>247</v>
      </c>
      <c r="D6" s="148" t="s">
        <v>247</v>
      </c>
      <c r="E6" s="56"/>
    </row>
    <row r="7" spans="1:8" ht="12.75">
      <c r="A7" s="426" t="s">
        <v>185</v>
      </c>
      <c r="B7" s="144">
        <v>9</v>
      </c>
      <c r="C7" s="148" t="s">
        <v>247</v>
      </c>
      <c r="D7" s="148" t="s">
        <v>247</v>
      </c>
      <c r="E7" s="56"/>
      <c r="G7" s="541"/>
      <c r="H7" s="541"/>
    </row>
    <row r="8" spans="1:5" ht="12.75">
      <c r="A8" s="426" t="s">
        <v>144</v>
      </c>
      <c r="B8" s="144">
        <v>217</v>
      </c>
      <c r="C8" s="144">
        <v>755.95</v>
      </c>
      <c r="D8" s="144">
        <v>770.12</v>
      </c>
      <c r="E8" s="56"/>
    </row>
    <row r="9" spans="1:5" ht="12.75">
      <c r="A9" s="426" t="s">
        <v>145</v>
      </c>
      <c r="B9" s="144">
        <v>970</v>
      </c>
      <c r="C9" s="144">
        <v>180.74</v>
      </c>
      <c r="D9" s="144">
        <v>181.64</v>
      </c>
      <c r="E9" s="56"/>
    </row>
    <row r="10" spans="1:5" ht="12.75">
      <c r="A10" s="427" t="s">
        <v>36</v>
      </c>
      <c r="B10" s="290">
        <v>1025</v>
      </c>
      <c r="C10" s="290">
        <v>298.89</v>
      </c>
      <c r="D10" s="290">
        <v>303.56</v>
      </c>
      <c r="E10" s="56"/>
    </row>
    <row r="11" spans="1:5" ht="12.75">
      <c r="A11" s="426" t="s">
        <v>231</v>
      </c>
      <c r="B11" s="144">
        <v>5</v>
      </c>
      <c r="C11" s="148" t="s">
        <v>247</v>
      </c>
      <c r="D11" s="148" t="s">
        <v>247</v>
      </c>
      <c r="E11" s="56"/>
    </row>
    <row r="12" spans="1:5" ht="12.75">
      <c r="A12" s="426" t="s">
        <v>185</v>
      </c>
      <c r="B12" s="144">
        <v>8</v>
      </c>
      <c r="C12" s="148" t="s">
        <v>247</v>
      </c>
      <c r="D12" s="148" t="s">
        <v>247</v>
      </c>
      <c r="E12" s="56"/>
    </row>
    <row r="13" spans="1:5" ht="12.75">
      <c r="A13" s="426" t="s">
        <v>144</v>
      </c>
      <c r="B13" s="144">
        <v>159</v>
      </c>
      <c r="C13" s="144">
        <v>835.73</v>
      </c>
      <c r="D13" s="144">
        <v>854.98</v>
      </c>
      <c r="E13" s="56"/>
    </row>
    <row r="14" spans="1:5" ht="12.75">
      <c r="A14" s="426" t="s">
        <v>145</v>
      </c>
      <c r="B14" s="144">
        <v>853</v>
      </c>
      <c r="C14" s="144">
        <v>177.86</v>
      </c>
      <c r="D14" s="144">
        <v>178.48</v>
      </c>
      <c r="E14" s="56"/>
    </row>
    <row r="15" spans="1:5" ht="12.75">
      <c r="A15" s="427" t="s">
        <v>34</v>
      </c>
      <c r="B15" s="290">
        <v>177</v>
      </c>
      <c r="C15" s="290">
        <v>312.98</v>
      </c>
      <c r="D15" s="290">
        <v>314.99</v>
      </c>
      <c r="E15" s="56"/>
    </row>
    <row r="16" spans="1:5" ht="12.75">
      <c r="A16" s="426" t="s">
        <v>231</v>
      </c>
      <c r="B16" s="144">
        <v>1</v>
      </c>
      <c r="C16" s="144">
        <v>298.15</v>
      </c>
      <c r="D16" s="144">
        <v>298.15</v>
      </c>
      <c r="E16" s="56"/>
    </row>
    <row r="17" spans="1:5" ht="12.75">
      <c r="A17" s="426" t="s">
        <v>185</v>
      </c>
      <c r="B17" s="144">
        <v>1</v>
      </c>
      <c r="C17" s="144">
        <v>331.28</v>
      </c>
      <c r="D17" s="144">
        <v>331.28</v>
      </c>
      <c r="E17" s="56"/>
    </row>
    <row r="18" spans="1:5" ht="12.75">
      <c r="A18" s="426" t="s">
        <v>144</v>
      </c>
      <c r="B18" s="144">
        <v>58</v>
      </c>
      <c r="C18" s="144">
        <v>537.24</v>
      </c>
      <c r="D18" s="144">
        <v>537.47</v>
      </c>
      <c r="E18" s="56"/>
    </row>
    <row r="19" spans="1:5" ht="13.5" thickBot="1">
      <c r="A19" s="428" t="s">
        <v>145</v>
      </c>
      <c r="B19" s="198">
        <v>117</v>
      </c>
      <c r="C19" s="198">
        <v>201.78</v>
      </c>
      <c r="D19" s="198">
        <v>204.7</v>
      </c>
      <c r="E19" s="56"/>
    </row>
    <row r="20" ht="12.75">
      <c r="A20" s="38" t="s">
        <v>141</v>
      </c>
    </row>
    <row r="21" spans="1:5" ht="12.75">
      <c r="A21" s="39" t="s">
        <v>232</v>
      </c>
      <c r="D21" s="42"/>
      <c r="E21" s="57"/>
    </row>
    <row r="22" spans="1:5" ht="12.75">
      <c r="A22" s="39" t="s">
        <v>228</v>
      </c>
      <c r="D22" s="42"/>
      <c r="E22" s="57"/>
    </row>
    <row r="23" s="59" customFormat="1" ht="12">
      <c r="E23" s="62"/>
    </row>
  </sheetData>
  <mergeCells count="4">
    <mergeCell ref="A2:A3"/>
    <mergeCell ref="B2:D2"/>
    <mergeCell ref="A1:E1"/>
    <mergeCell ref="G7:H7"/>
  </mergeCells>
  <printOptions/>
  <pageMargins left="0.75" right="0.75" top="1" bottom="1" header="0.4921259845" footer="0.4921259845"/>
  <pageSetup fitToHeight="1" fitToWidth="1" horizontalDpi="300" verticalDpi="3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A1:S28"/>
  <sheetViews>
    <sheetView showGridLines="0" workbookViewId="0" topLeftCell="A1">
      <selection activeCell="A1" sqref="A1:P1"/>
    </sheetView>
  </sheetViews>
  <sheetFormatPr defaultColWidth="11.421875" defaultRowHeight="12.75"/>
  <cols>
    <col min="1" max="1" width="17.28125" style="15" customWidth="1"/>
    <col min="2" max="4" width="9.7109375" style="15" customWidth="1"/>
    <col min="5" max="7" width="9.7109375" style="88" customWidth="1"/>
    <col min="8" max="10" width="9.7109375" style="15" customWidth="1"/>
    <col min="11" max="11" width="8.7109375" style="15" customWidth="1"/>
    <col min="12" max="13" width="7.421875" style="15" bestFit="1" customWidth="1"/>
    <col min="14" max="14" width="9.00390625" style="15" customWidth="1"/>
    <col min="15" max="15" width="7.140625" style="15" bestFit="1" customWidth="1"/>
    <col min="16" max="16" width="7.421875" style="15" bestFit="1" customWidth="1"/>
    <col min="17" max="16384" width="11.421875" style="15" customWidth="1"/>
  </cols>
  <sheetData>
    <row r="1" spans="1:16" s="13" customFormat="1" ht="27" customHeight="1" thickBot="1">
      <c r="A1" s="618" t="s">
        <v>233</v>
      </c>
      <c r="B1" s="618"/>
      <c r="C1" s="618"/>
      <c r="D1" s="618"/>
      <c r="E1" s="618"/>
      <c r="F1" s="618"/>
      <c r="G1" s="618"/>
      <c r="H1" s="618"/>
      <c r="I1" s="618"/>
      <c r="J1" s="618"/>
      <c r="K1" s="618"/>
      <c r="L1" s="618"/>
      <c r="M1" s="618"/>
      <c r="N1" s="618"/>
      <c r="O1" s="618"/>
      <c r="P1" s="618"/>
    </row>
    <row r="2" spans="1:19" ht="26.25" customHeight="1" thickBot="1">
      <c r="A2" s="624" t="s">
        <v>234</v>
      </c>
      <c r="B2" s="626" t="s">
        <v>21</v>
      </c>
      <c r="C2" s="626"/>
      <c r="D2" s="626"/>
      <c r="E2" s="623" t="s">
        <v>65</v>
      </c>
      <c r="F2" s="623"/>
      <c r="G2" s="623"/>
      <c r="H2" s="627" t="s">
        <v>72</v>
      </c>
      <c r="I2" s="627"/>
      <c r="J2" s="627"/>
      <c r="K2" s="623" t="s">
        <v>368</v>
      </c>
      <c r="L2" s="623"/>
      <c r="M2" s="623"/>
      <c r="N2" s="623" t="s">
        <v>369</v>
      </c>
      <c r="O2" s="623"/>
      <c r="P2" s="623"/>
      <c r="Q2" s="623" t="s">
        <v>370</v>
      </c>
      <c r="R2" s="623"/>
      <c r="S2" s="628"/>
    </row>
    <row r="3" spans="1:19" s="58" customFormat="1" ht="12.75">
      <c r="A3" s="625"/>
      <c r="B3" s="430" t="s">
        <v>220</v>
      </c>
      <c r="C3" s="431" t="s">
        <v>36</v>
      </c>
      <c r="D3" s="431" t="s">
        <v>34</v>
      </c>
      <c r="E3" s="430" t="s">
        <v>220</v>
      </c>
      <c r="F3" s="431" t="s">
        <v>36</v>
      </c>
      <c r="G3" s="431" t="s">
        <v>34</v>
      </c>
      <c r="H3" s="430" t="s">
        <v>220</v>
      </c>
      <c r="I3" s="431" t="s">
        <v>36</v>
      </c>
      <c r="J3" s="431" t="s">
        <v>34</v>
      </c>
      <c r="K3" s="430" t="s">
        <v>220</v>
      </c>
      <c r="L3" s="431" t="s">
        <v>36</v>
      </c>
      <c r="M3" s="431" t="s">
        <v>34</v>
      </c>
      <c r="N3" s="430" t="s">
        <v>220</v>
      </c>
      <c r="O3" s="431" t="s">
        <v>36</v>
      </c>
      <c r="P3" s="431" t="s">
        <v>34</v>
      </c>
      <c r="Q3" s="430" t="s">
        <v>220</v>
      </c>
      <c r="R3" s="431" t="s">
        <v>36</v>
      </c>
      <c r="S3" s="432" t="s">
        <v>34</v>
      </c>
    </row>
    <row r="4" spans="1:19" s="116" customFormat="1" ht="12.75">
      <c r="A4" s="433" t="s">
        <v>68</v>
      </c>
      <c r="B4" s="434">
        <v>53309</v>
      </c>
      <c r="C4" s="434">
        <v>22194</v>
      </c>
      <c r="D4" s="434">
        <v>31115</v>
      </c>
      <c r="E4" s="434">
        <v>66198</v>
      </c>
      <c r="F4" s="434">
        <v>30230</v>
      </c>
      <c r="G4" s="434">
        <v>35968</v>
      </c>
      <c r="H4" s="435">
        <v>11875</v>
      </c>
      <c r="I4" s="435">
        <v>10967</v>
      </c>
      <c r="J4" s="435">
        <v>908</v>
      </c>
      <c r="K4" s="435">
        <v>25727</v>
      </c>
      <c r="L4" s="436">
        <v>10635</v>
      </c>
      <c r="M4" s="436">
        <v>15092</v>
      </c>
      <c r="N4" s="435">
        <v>23291</v>
      </c>
      <c r="O4" s="436">
        <v>4055</v>
      </c>
      <c r="P4" s="436">
        <v>19236</v>
      </c>
      <c r="Q4" s="435">
        <f>K4+N4</f>
        <v>49018</v>
      </c>
      <c r="R4" s="436">
        <f>L4+O4</f>
        <v>14690</v>
      </c>
      <c r="S4" s="436">
        <f>M4+P4</f>
        <v>34328</v>
      </c>
    </row>
    <row r="5" spans="1:19" ht="12.75">
      <c r="A5" s="437" t="s">
        <v>235</v>
      </c>
      <c r="B5" s="438">
        <v>1027</v>
      </c>
      <c r="C5" s="438">
        <v>1142</v>
      </c>
      <c r="D5" s="438">
        <v>950</v>
      </c>
      <c r="E5" s="438">
        <v>1031</v>
      </c>
      <c r="F5" s="438">
        <v>1111</v>
      </c>
      <c r="G5" s="438">
        <v>945</v>
      </c>
      <c r="H5" s="438">
        <v>723</v>
      </c>
      <c r="I5" s="438">
        <v>723</v>
      </c>
      <c r="J5" s="438">
        <v>656</v>
      </c>
      <c r="K5" s="439">
        <v>676.8</v>
      </c>
      <c r="L5" s="255">
        <v>758</v>
      </c>
      <c r="M5" s="255">
        <v>648.2</v>
      </c>
      <c r="N5" s="439">
        <v>758</v>
      </c>
      <c r="O5" s="255">
        <v>883.9</v>
      </c>
      <c r="P5" s="255">
        <v>738.2</v>
      </c>
      <c r="Q5" s="439">
        <v>707.5</v>
      </c>
      <c r="R5" s="255">
        <v>784.2</v>
      </c>
      <c r="S5" s="255">
        <v>684.5</v>
      </c>
    </row>
    <row r="6" spans="1:19" ht="12.75">
      <c r="A6" s="437" t="s">
        <v>236</v>
      </c>
      <c r="B6" s="438">
        <v>1360</v>
      </c>
      <c r="C6" s="438">
        <v>1587</v>
      </c>
      <c r="D6" s="438">
        <v>1258</v>
      </c>
      <c r="E6" s="438">
        <v>1297</v>
      </c>
      <c r="F6" s="438">
        <v>1372</v>
      </c>
      <c r="G6" s="438">
        <v>1229</v>
      </c>
      <c r="H6" s="438">
        <v>865</v>
      </c>
      <c r="I6" s="438">
        <v>882</v>
      </c>
      <c r="J6" s="438">
        <v>738</v>
      </c>
      <c r="K6" s="439">
        <v>784.2</v>
      </c>
      <c r="L6" s="255">
        <v>914.6</v>
      </c>
      <c r="M6" s="255">
        <v>730.5</v>
      </c>
      <c r="N6" s="439">
        <v>960.6</v>
      </c>
      <c r="O6" s="255">
        <v>1043.1</v>
      </c>
      <c r="P6" s="255">
        <v>929.9</v>
      </c>
      <c r="Q6" s="439">
        <v>837.9</v>
      </c>
      <c r="R6" s="255">
        <v>960.6</v>
      </c>
      <c r="S6" s="255">
        <v>800.2</v>
      </c>
    </row>
    <row r="7" spans="1:19" ht="12.75">
      <c r="A7" s="437" t="s">
        <v>237</v>
      </c>
      <c r="B7" s="438">
        <v>1599</v>
      </c>
      <c r="C7" s="438">
        <v>1846</v>
      </c>
      <c r="D7" s="438">
        <v>1471</v>
      </c>
      <c r="E7" s="438">
        <v>1514</v>
      </c>
      <c r="F7" s="438">
        <v>1642</v>
      </c>
      <c r="G7" s="438">
        <v>1450</v>
      </c>
      <c r="H7" s="438">
        <v>1146</v>
      </c>
      <c r="I7" s="438">
        <v>1183</v>
      </c>
      <c r="J7" s="438">
        <v>895</v>
      </c>
      <c r="K7" s="439">
        <v>899.2</v>
      </c>
      <c r="L7" s="255">
        <v>1038.9</v>
      </c>
      <c r="M7" s="255">
        <v>822.5</v>
      </c>
      <c r="N7" s="439">
        <v>1057.7</v>
      </c>
      <c r="O7" s="255">
        <v>1123.7</v>
      </c>
      <c r="P7" s="255">
        <v>1050.6</v>
      </c>
      <c r="Q7" s="439">
        <v>991.2</v>
      </c>
      <c r="R7" s="255">
        <v>1046.4</v>
      </c>
      <c r="S7" s="255">
        <v>946.8</v>
      </c>
    </row>
    <row r="8" spans="1:19" ht="12.75">
      <c r="A8" s="437" t="s">
        <v>238</v>
      </c>
      <c r="B8" s="438">
        <v>1832</v>
      </c>
      <c r="C8" s="438">
        <v>2046</v>
      </c>
      <c r="D8" s="438">
        <v>1668</v>
      </c>
      <c r="E8" s="438">
        <v>1724</v>
      </c>
      <c r="F8" s="438">
        <v>1845</v>
      </c>
      <c r="G8" s="438">
        <v>1628</v>
      </c>
      <c r="H8" s="438">
        <v>1434</v>
      </c>
      <c r="I8" s="438">
        <v>1490</v>
      </c>
      <c r="J8" s="438">
        <v>1075</v>
      </c>
      <c r="K8" s="439">
        <v>1021.9</v>
      </c>
      <c r="L8" s="255">
        <v>1116.7</v>
      </c>
      <c r="M8" s="255">
        <v>929.9</v>
      </c>
      <c r="N8" s="439">
        <v>1187.2</v>
      </c>
      <c r="O8" s="255">
        <v>1228.6</v>
      </c>
      <c r="P8" s="255">
        <v>1178.9</v>
      </c>
      <c r="Q8" s="439">
        <v>1070.1</v>
      </c>
      <c r="R8" s="255">
        <v>1153.9</v>
      </c>
      <c r="S8" s="255">
        <v>1047.2</v>
      </c>
    </row>
    <row r="9" spans="1:19" ht="12.75">
      <c r="A9" s="437" t="s">
        <v>239</v>
      </c>
      <c r="B9" s="438">
        <v>2054</v>
      </c>
      <c r="C9" s="438">
        <v>2285</v>
      </c>
      <c r="D9" s="438">
        <v>1888</v>
      </c>
      <c r="E9" s="438">
        <v>1898</v>
      </c>
      <c r="F9" s="438">
        <v>2035</v>
      </c>
      <c r="G9" s="438">
        <v>1796</v>
      </c>
      <c r="H9" s="438">
        <v>1678</v>
      </c>
      <c r="I9" s="438">
        <v>1703</v>
      </c>
      <c r="J9" s="438">
        <v>1247</v>
      </c>
      <c r="K9" s="439">
        <v>1098</v>
      </c>
      <c r="L9" s="255">
        <v>1241.8</v>
      </c>
      <c r="M9" s="255">
        <v>1034.7</v>
      </c>
      <c r="N9" s="439">
        <v>1297.3</v>
      </c>
      <c r="O9" s="255">
        <v>1319</v>
      </c>
      <c r="P9" s="255">
        <v>1293.1</v>
      </c>
      <c r="Q9" s="439">
        <v>1212.4</v>
      </c>
      <c r="R9" s="255">
        <v>1268.9</v>
      </c>
      <c r="S9" s="255">
        <v>1180.5</v>
      </c>
    </row>
    <row r="10" spans="1:19" ht="12.75">
      <c r="A10" s="437" t="s">
        <v>240</v>
      </c>
      <c r="B10" s="438">
        <v>2285</v>
      </c>
      <c r="C10" s="438">
        <v>2488</v>
      </c>
      <c r="D10" s="438">
        <v>2127</v>
      </c>
      <c r="E10" s="438">
        <v>2141</v>
      </c>
      <c r="F10" s="438">
        <v>2296</v>
      </c>
      <c r="G10" s="438">
        <v>2012</v>
      </c>
      <c r="H10" s="438">
        <v>1771</v>
      </c>
      <c r="I10" s="438">
        <v>1771</v>
      </c>
      <c r="J10" s="438">
        <v>1400</v>
      </c>
      <c r="K10" s="439">
        <v>1253.1</v>
      </c>
      <c r="L10" s="255">
        <v>1366.1</v>
      </c>
      <c r="M10" s="255">
        <v>1135.9</v>
      </c>
      <c r="N10" s="439">
        <v>1408.4</v>
      </c>
      <c r="O10" s="255">
        <v>1437</v>
      </c>
      <c r="P10" s="255">
        <v>1402.4</v>
      </c>
      <c r="Q10" s="439">
        <v>1339</v>
      </c>
      <c r="R10" s="255">
        <v>1381.4</v>
      </c>
      <c r="S10" s="255">
        <v>1318</v>
      </c>
    </row>
    <row r="11" spans="1:19" ht="12.75">
      <c r="A11" s="437" t="s">
        <v>241</v>
      </c>
      <c r="B11" s="438">
        <v>2506</v>
      </c>
      <c r="C11" s="438">
        <v>2701</v>
      </c>
      <c r="D11" s="438">
        <v>2351</v>
      </c>
      <c r="E11" s="438">
        <v>2390</v>
      </c>
      <c r="F11" s="438">
        <v>2532</v>
      </c>
      <c r="G11" s="438">
        <v>2268</v>
      </c>
      <c r="H11" s="438">
        <v>1948</v>
      </c>
      <c r="I11" s="438">
        <v>1967</v>
      </c>
      <c r="J11" s="438">
        <v>1574</v>
      </c>
      <c r="K11" s="439">
        <v>1408.3</v>
      </c>
      <c r="L11" s="255">
        <v>1501.1</v>
      </c>
      <c r="M11" s="255">
        <v>1321</v>
      </c>
      <c r="N11" s="439">
        <v>1549.2</v>
      </c>
      <c r="O11" s="255">
        <v>1579.7</v>
      </c>
      <c r="P11" s="255">
        <v>1543.4</v>
      </c>
      <c r="Q11" s="439">
        <v>1480.3</v>
      </c>
      <c r="R11" s="255">
        <v>1526.5</v>
      </c>
      <c r="S11" s="255">
        <v>1459.4</v>
      </c>
    </row>
    <row r="12" spans="1:19" ht="12.75">
      <c r="A12" s="437" t="s">
        <v>242</v>
      </c>
      <c r="B12" s="438">
        <v>2736</v>
      </c>
      <c r="C12" s="438">
        <v>2973</v>
      </c>
      <c r="D12" s="438">
        <v>2586</v>
      </c>
      <c r="E12" s="438">
        <v>2646</v>
      </c>
      <c r="F12" s="438">
        <v>2775</v>
      </c>
      <c r="G12" s="438">
        <v>2524</v>
      </c>
      <c r="H12" s="438">
        <v>2098</v>
      </c>
      <c r="I12" s="438">
        <v>2147</v>
      </c>
      <c r="J12" s="438">
        <v>1762</v>
      </c>
      <c r="K12" s="439">
        <v>1606.6</v>
      </c>
      <c r="L12" s="255">
        <v>1726.1</v>
      </c>
      <c r="M12" s="255">
        <v>1516</v>
      </c>
      <c r="N12" s="439">
        <v>1710.3</v>
      </c>
      <c r="O12" s="255">
        <v>1734</v>
      </c>
      <c r="P12" s="255">
        <v>1708.5</v>
      </c>
      <c r="Q12" s="439">
        <v>1673.2</v>
      </c>
      <c r="R12" s="255">
        <v>1727.7</v>
      </c>
      <c r="S12" s="255">
        <v>1650.1</v>
      </c>
    </row>
    <row r="13" spans="1:19" ht="13.5" thickBot="1">
      <c r="A13" s="260" t="s">
        <v>243</v>
      </c>
      <c r="B13" s="424">
        <v>3153</v>
      </c>
      <c r="C13" s="424">
        <v>3509</v>
      </c>
      <c r="D13" s="424">
        <v>2876</v>
      </c>
      <c r="E13" s="424">
        <v>3017</v>
      </c>
      <c r="F13" s="424">
        <v>3303</v>
      </c>
      <c r="G13" s="424">
        <v>2822</v>
      </c>
      <c r="H13" s="424">
        <v>2466</v>
      </c>
      <c r="I13" s="424">
        <v>2475</v>
      </c>
      <c r="J13" s="424">
        <v>1967</v>
      </c>
      <c r="K13" s="440">
        <v>1940.9</v>
      </c>
      <c r="L13" s="260">
        <v>2083.9</v>
      </c>
      <c r="M13" s="260">
        <v>1852.9</v>
      </c>
      <c r="N13" s="440">
        <v>1896.5</v>
      </c>
      <c r="O13" s="260">
        <v>2021.9</v>
      </c>
      <c r="P13" s="260">
        <v>1881.2</v>
      </c>
      <c r="Q13" s="440">
        <v>1912.4</v>
      </c>
      <c r="R13" s="260">
        <v>2071.2</v>
      </c>
      <c r="S13" s="260">
        <v>1873.1</v>
      </c>
    </row>
    <row r="14" ht="12.75">
      <c r="A14" s="16" t="s">
        <v>82</v>
      </c>
    </row>
    <row r="15" spans="1:16" ht="12.75" customHeight="1">
      <c r="A15" s="617"/>
      <c r="B15" s="617"/>
      <c r="C15" s="617"/>
      <c r="D15" s="617"/>
      <c r="E15" s="617"/>
      <c r="F15" s="617"/>
      <c r="G15" s="617"/>
      <c r="H15" s="617"/>
      <c r="I15" s="617"/>
      <c r="J15" s="617"/>
      <c r="K15" s="617"/>
      <c r="L15" s="617"/>
      <c r="M15" s="617"/>
      <c r="N15" s="617"/>
      <c r="O15" s="617"/>
      <c r="P15" s="617"/>
    </row>
    <row r="16" ht="12.75" customHeight="1">
      <c r="A16" s="39" t="s">
        <v>232</v>
      </c>
    </row>
    <row r="17" spans="1:16" ht="21.75" customHeight="1">
      <c r="A17" s="571" t="s">
        <v>226</v>
      </c>
      <c r="B17" s="571"/>
      <c r="C17" s="571"/>
      <c r="D17" s="571"/>
      <c r="E17" s="571"/>
      <c r="F17" s="571"/>
      <c r="G17" s="571"/>
      <c r="H17" s="571"/>
      <c r="I17" s="571"/>
      <c r="J17" s="571"/>
      <c r="K17" s="571"/>
      <c r="L17" s="571"/>
      <c r="M17" s="571"/>
      <c r="N17" s="571"/>
      <c r="O17" s="571"/>
      <c r="P17" s="571"/>
    </row>
    <row r="18" spans="1:16" ht="21.75" customHeight="1">
      <c r="A18" s="571" t="s">
        <v>371</v>
      </c>
      <c r="B18" s="571"/>
      <c r="C18" s="571"/>
      <c r="D18" s="571"/>
      <c r="E18" s="571"/>
      <c r="F18" s="571"/>
      <c r="G18" s="571"/>
      <c r="H18" s="571"/>
      <c r="I18" s="571"/>
      <c r="J18" s="571"/>
      <c r="K18" s="571"/>
      <c r="L18" s="571"/>
      <c r="M18" s="571"/>
      <c r="N18" s="571"/>
      <c r="O18" s="571"/>
      <c r="P18" s="571"/>
    </row>
    <row r="19" spans="4:6" ht="12.75">
      <c r="D19" s="541"/>
      <c r="E19" s="541"/>
      <c r="F19" s="96"/>
    </row>
    <row r="20" spans="3:12" ht="12.75">
      <c r="C20" s="36"/>
      <c r="E20" s="96"/>
      <c r="F20" s="96"/>
      <c r="G20" s="96"/>
      <c r="H20" s="36"/>
      <c r="I20" s="36"/>
      <c r="J20" s="36"/>
      <c r="K20" s="36"/>
      <c r="L20" s="36"/>
    </row>
    <row r="21" spans="3:12" ht="12.75">
      <c r="C21" s="36"/>
      <c r="E21" s="96"/>
      <c r="F21" s="96"/>
      <c r="G21" s="96"/>
      <c r="H21" s="36"/>
      <c r="I21" s="36"/>
      <c r="J21" s="36"/>
      <c r="K21" s="36"/>
      <c r="L21" s="36"/>
    </row>
    <row r="22" spans="3:12" ht="12.75">
      <c r="C22" s="36"/>
      <c r="E22" s="96"/>
      <c r="F22" s="96"/>
      <c r="G22" s="96"/>
      <c r="H22" s="36"/>
      <c r="I22" s="36"/>
      <c r="J22" s="36"/>
      <c r="K22" s="36"/>
      <c r="L22" s="36"/>
    </row>
    <row r="23" spans="3:12" ht="12.75">
      <c r="C23" s="36"/>
      <c r="E23" s="96"/>
      <c r="F23" s="96"/>
      <c r="G23" s="96"/>
      <c r="H23" s="36"/>
      <c r="I23" s="36"/>
      <c r="J23" s="36"/>
      <c r="K23" s="36"/>
      <c r="L23" s="36"/>
    </row>
    <row r="24" spans="3:12" ht="12.75">
      <c r="C24" s="36"/>
      <c r="E24" s="96"/>
      <c r="F24" s="96"/>
      <c r="G24" s="96"/>
      <c r="H24" s="36"/>
      <c r="I24" s="36"/>
      <c r="J24" s="36"/>
      <c r="K24" s="36"/>
      <c r="L24" s="36"/>
    </row>
    <row r="25" spans="3:12" ht="12.75">
      <c r="C25" s="36"/>
      <c r="E25" s="96"/>
      <c r="F25" s="96"/>
      <c r="G25" s="96"/>
      <c r="H25" s="36"/>
      <c r="I25" s="36"/>
      <c r="J25" s="36"/>
      <c r="K25" s="36"/>
      <c r="L25" s="36"/>
    </row>
    <row r="26" spans="3:12" ht="12.75">
      <c r="C26" s="36"/>
      <c r="E26" s="96"/>
      <c r="F26" s="96"/>
      <c r="G26" s="96"/>
      <c r="H26" s="36"/>
      <c r="I26" s="36"/>
      <c r="J26" s="36"/>
      <c r="K26" s="36"/>
      <c r="L26" s="36"/>
    </row>
    <row r="27" spans="3:12" ht="12.75">
      <c r="C27" s="36"/>
      <c r="E27" s="96"/>
      <c r="F27" s="96"/>
      <c r="G27" s="96"/>
      <c r="H27" s="36"/>
      <c r="I27" s="36"/>
      <c r="J27" s="36"/>
      <c r="K27" s="36"/>
      <c r="L27" s="36"/>
    </row>
    <row r="28" spans="3:12" ht="12.75">
      <c r="C28" s="36"/>
      <c r="E28" s="96"/>
      <c r="F28" s="96"/>
      <c r="G28" s="96"/>
      <c r="H28" s="36"/>
      <c r="I28" s="36"/>
      <c r="J28" s="36"/>
      <c r="K28" s="36"/>
      <c r="L28" s="36"/>
    </row>
  </sheetData>
  <mergeCells count="12">
    <mergeCell ref="Q2:S2"/>
    <mergeCell ref="D19:E19"/>
    <mergeCell ref="A17:P17"/>
    <mergeCell ref="A15:P15"/>
    <mergeCell ref="A18:P18"/>
    <mergeCell ref="A1:P1"/>
    <mergeCell ref="N2:P2"/>
    <mergeCell ref="K2:M2"/>
    <mergeCell ref="A2:A3"/>
    <mergeCell ref="B2:D2"/>
    <mergeCell ref="H2:J2"/>
    <mergeCell ref="E2:G2"/>
  </mergeCells>
  <printOptions/>
  <pageMargins left="0.75" right="0.75" top="1" bottom="1" header="0.4921259845" footer="0.4921259845"/>
  <pageSetup fitToHeight="1"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S53"/>
  <sheetViews>
    <sheetView showGridLines="0" zoomScale="76" zoomScaleNormal="76" workbookViewId="0" topLeftCell="A2">
      <selection activeCell="A38" activeCellId="4" sqref="A12:IV12 A17:IV17 A21:IV21 A30:IV30 A38:IV38"/>
    </sheetView>
  </sheetViews>
  <sheetFormatPr defaultColWidth="11.421875" defaultRowHeight="12.75"/>
  <cols>
    <col min="1" max="1" width="43.421875" style="530" customWidth="1"/>
    <col min="2" max="3" width="9.00390625" style="530" customWidth="1"/>
    <col min="4" max="4" width="9.140625" style="530" customWidth="1"/>
    <col min="5" max="5" width="10.28125" style="530" customWidth="1"/>
    <col min="6" max="7" width="7.57421875" style="530" customWidth="1"/>
    <col min="8" max="8" width="7.28125" style="530" customWidth="1"/>
    <col min="9" max="10" width="7.421875" style="530" customWidth="1"/>
    <col min="11" max="11" width="7.00390625" style="530" customWidth="1"/>
    <col min="12" max="12" width="8.140625" style="530" customWidth="1"/>
    <col min="13" max="13" width="9.57421875" style="530" customWidth="1"/>
    <col min="14" max="16384" width="11.421875" style="1" customWidth="1"/>
  </cols>
  <sheetData>
    <row r="1" spans="1:13" ht="30" customHeight="1" hidden="1" thickBot="1">
      <c r="A1" s="543" t="s">
        <v>309</v>
      </c>
      <c r="B1" s="543"/>
      <c r="C1" s="543"/>
      <c r="D1" s="543"/>
      <c r="E1" s="543"/>
      <c r="F1" s="543"/>
      <c r="G1" s="543"/>
      <c r="H1" s="543"/>
      <c r="I1" s="543"/>
      <c r="J1" s="543"/>
      <c r="K1" s="543"/>
      <c r="L1" s="543"/>
      <c r="M1" s="485"/>
    </row>
    <row r="2" spans="1:13" ht="35.25" customHeight="1" thickBot="1">
      <c r="A2" s="531" t="s">
        <v>292</v>
      </c>
      <c r="B2" s="499" t="s">
        <v>27</v>
      </c>
      <c r="C2" s="499"/>
      <c r="D2" s="499"/>
      <c r="E2" s="499"/>
      <c r="F2" s="499"/>
      <c r="G2" s="499"/>
      <c r="H2" s="548" t="s">
        <v>87</v>
      </c>
      <c r="I2" s="549"/>
      <c r="J2" s="499" t="s">
        <v>28</v>
      </c>
      <c r="K2" s="499"/>
      <c r="L2" s="499" t="s">
        <v>29</v>
      </c>
      <c r="M2" s="499"/>
    </row>
    <row r="3" spans="1:16" ht="43.5" customHeight="1" thickBot="1">
      <c r="A3" s="531"/>
      <c r="B3" s="498" t="s">
        <v>290</v>
      </c>
      <c r="C3" s="498"/>
      <c r="D3" s="498" t="s">
        <v>283</v>
      </c>
      <c r="E3" s="498"/>
      <c r="F3" s="498" t="s">
        <v>282</v>
      </c>
      <c r="G3" s="498"/>
      <c r="H3" s="552" t="s">
        <v>387</v>
      </c>
      <c r="I3" s="498"/>
      <c r="J3" s="552" t="s">
        <v>280</v>
      </c>
      <c r="K3" s="498"/>
      <c r="L3" s="552" t="s">
        <v>280</v>
      </c>
      <c r="M3" s="498"/>
      <c r="P3" s="3"/>
    </row>
    <row r="4" spans="1:13" ht="12.75">
      <c r="A4" s="486"/>
      <c r="B4" s="487" t="s">
        <v>252</v>
      </c>
      <c r="C4" s="487" t="s">
        <v>253</v>
      </c>
      <c r="D4" s="487" t="s">
        <v>252</v>
      </c>
      <c r="E4" s="487" t="s">
        <v>253</v>
      </c>
      <c r="F4" s="487" t="s">
        <v>252</v>
      </c>
      <c r="G4" s="487" t="s">
        <v>253</v>
      </c>
      <c r="H4" s="487" t="s">
        <v>252</v>
      </c>
      <c r="I4" s="487" t="s">
        <v>253</v>
      </c>
      <c r="J4" s="487" t="s">
        <v>252</v>
      </c>
      <c r="K4" s="487" t="s">
        <v>253</v>
      </c>
      <c r="L4" s="487" t="s">
        <v>252</v>
      </c>
      <c r="M4" s="487" t="s">
        <v>253</v>
      </c>
    </row>
    <row r="5" spans="1:13" ht="24">
      <c r="A5" s="488" t="s">
        <v>277</v>
      </c>
      <c r="B5" s="489">
        <v>23275</v>
      </c>
      <c r="C5" s="489">
        <v>32882</v>
      </c>
      <c r="D5" s="489">
        <v>31918</v>
      </c>
      <c r="E5" s="489">
        <v>38177</v>
      </c>
      <c r="F5" s="489">
        <v>11992</v>
      </c>
      <c r="G5" s="489">
        <v>1085</v>
      </c>
      <c r="H5" s="490">
        <v>1193</v>
      </c>
      <c r="I5" s="490">
        <v>318</v>
      </c>
      <c r="J5" s="490">
        <v>12043</v>
      </c>
      <c r="K5" s="490">
        <v>16756</v>
      </c>
      <c r="L5" s="490">
        <v>4463</v>
      </c>
      <c r="M5" s="490">
        <v>20665</v>
      </c>
    </row>
    <row r="6" spans="1:13" ht="12.75">
      <c r="A6" s="491" t="s">
        <v>67</v>
      </c>
      <c r="B6" s="492"/>
      <c r="C6" s="492"/>
      <c r="D6" s="492"/>
      <c r="E6" s="492"/>
      <c r="F6" s="492"/>
      <c r="G6" s="492"/>
      <c r="H6" s="492"/>
      <c r="I6" s="492"/>
      <c r="J6" s="493"/>
      <c r="K6" s="493"/>
      <c r="L6" s="493"/>
      <c r="M6" s="493"/>
    </row>
    <row r="7" spans="1:13" ht="12.75">
      <c r="A7" s="491" t="s">
        <v>38</v>
      </c>
      <c r="B7" s="493"/>
      <c r="C7" s="493"/>
      <c r="D7" s="493"/>
      <c r="E7" s="493"/>
      <c r="F7" s="494"/>
      <c r="G7" s="494"/>
      <c r="H7" s="494"/>
      <c r="I7" s="494"/>
      <c r="J7" s="493"/>
      <c r="K7" s="493"/>
      <c r="L7" s="492"/>
      <c r="M7" s="492"/>
    </row>
    <row r="8" spans="1:13" ht="12.75">
      <c r="A8" s="495" t="s">
        <v>39</v>
      </c>
      <c r="B8" s="493">
        <v>1081</v>
      </c>
      <c r="C8" s="493">
        <v>1767</v>
      </c>
      <c r="D8" s="493">
        <v>1688</v>
      </c>
      <c r="E8" s="493">
        <v>2209</v>
      </c>
      <c r="F8" s="493">
        <v>1025</v>
      </c>
      <c r="G8" s="493">
        <v>177</v>
      </c>
      <c r="H8" s="496">
        <v>101</v>
      </c>
      <c r="I8" s="496">
        <v>18</v>
      </c>
      <c r="J8" s="493">
        <v>1408</v>
      </c>
      <c r="K8" s="493">
        <v>1664</v>
      </c>
      <c r="L8" s="493">
        <v>408</v>
      </c>
      <c r="M8" s="493">
        <v>1429</v>
      </c>
    </row>
    <row r="9" spans="1:13" ht="12.75">
      <c r="A9" s="495" t="s">
        <v>40</v>
      </c>
      <c r="B9" s="493">
        <v>392</v>
      </c>
      <c r="C9" s="493">
        <v>260</v>
      </c>
      <c r="D9" s="493">
        <v>474</v>
      </c>
      <c r="E9" s="493">
        <v>298</v>
      </c>
      <c r="F9" s="494"/>
      <c r="G9" s="494"/>
      <c r="H9" s="494">
        <v>109</v>
      </c>
      <c r="I9" s="494">
        <v>12</v>
      </c>
      <c r="J9" s="493">
        <v>1488</v>
      </c>
      <c r="K9" s="493">
        <v>485</v>
      </c>
      <c r="L9" s="493">
        <v>411</v>
      </c>
      <c r="M9" s="493">
        <v>129</v>
      </c>
    </row>
    <row r="10" spans="1:13" ht="12.75">
      <c r="A10" s="495" t="s">
        <v>411</v>
      </c>
      <c r="B10" s="496">
        <v>85</v>
      </c>
      <c r="C10" s="496">
        <v>6251</v>
      </c>
      <c r="D10" s="493">
        <v>119</v>
      </c>
      <c r="E10" s="493">
        <v>7064</v>
      </c>
      <c r="F10" s="494">
        <v>1</v>
      </c>
      <c r="G10" s="494">
        <v>5</v>
      </c>
      <c r="H10" s="494">
        <v>0</v>
      </c>
      <c r="I10" s="494">
        <v>31</v>
      </c>
      <c r="J10" s="493">
        <v>24</v>
      </c>
      <c r="K10" s="493">
        <v>4379</v>
      </c>
      <c r="L10" s="493">
        <v>11</v>
      </c>
      <c r="M10" s="493">
        <v>5523</v>
      </c>
    </row>
    <row r="11" spans="1:14" ht="24" customHeight="1" thickBot="1">
      <c r="A11" s="500" t="s">
        <v>41</v>
      </c>
      <c r="B11" s="501">
        <v>6726</v>
      </c>
      <c r="C11" s="501">
        <v>6910</v>
      </c>
      <c r="D11" s="501">
        <v>10799</v>
      </c>
      <c r="E11" s="501">
        <v>7379</v>
      </c>
      <c r="F11" s="502"/>
      <c r="G11" s="502"/>
      <c r="H11" s="502">
        <v>378</v>
      </c>
      <c r="I11" s="502">
        <v>11</v>
      </c>
      <c r="J11" s="501">
        <v>1751</v>
      </c>
      <c r="K11" s="501">
        <v>215</v>
      </c>
      <c r="L11" s="501">
        <v>2077</v>
      </c>
      <c r="M11" s="501">
        <v>14576</v>
      </c>
      <c r="N11" s="77"/>
    </row>
    <row r="12" spans="1:13" ht="6.75" customHeight="1">
      <c r="A12" s="503"/>
      <c r="B12" s="504"/>
      <c r="C12" s="504"/>
      <c r="D12" s="504"/>
      <c r="E12" s="504"/>
      <c r="F12" s="505"/>
      <c r="G12" s="505"/>
      <c r="H12" s="505"/>
      <c r="I12" s="505"/>
      <c r="J12" s="504"/>
      <c r="K12" s="504"/>
      <c r="L12" s="504"/>
      <c r="M12" s="504"/>
    </row>
    <row r="13" spans="1:13" ht="12.75">
      <c r="A13" s="506" t="s">
        <v>42</v>
      </c>
      <c r="B13" s="492"/>
      <c r="C13" s="492"/>
      <c r="D13" s="492"/>
      <c r="E13" s="492"/>
      <c r="F13" s="492"/>
      <c r="G13" s="492"/>
      <c r="H13" s="492"/>
      <c r="I13" s="492"/>
      <c r="J13" s="492"/>
      <c r="K13" s="492"/>
      <c r="L13" s="492"/>
      <c r="M13" s="492"/>
    </row>
    <row r="14" spans="1:13" ht="12.75">
      <c r="A14" s="491" t="s">
        <v>43</v>
      </c>
      <c r="B14" s="507">
        <v>59.6329</v>
      </c>
      <c r="C14" s="507">
        <v>59.1279</v>
      </c>
      <c r="D14" s="507">
        <v>59.2195</v>
      </c>
      <c r="E14" s="507">
        <v>59.0387</v>
      </c>
      <c r="F14" s="507">
        <v>45.0997</v>
      </c>
      <c r="G14" s="507">
        <v>42.2172</v>
      </c>
      <c r="H14" s="508">
        <v>56.8</v>
      </c>
      <c r="I14" s="508">
        <v>56.5</v>
      </c>
      <c r="J14" s="509">
        <v>59.2</v>
      </c>
      <c r="K14" s="509">
        <v>59.1</v>
      </c>
      <c r="L14" s="509">
        <v>58.1</v>
      </c>
      <c r="M14" s="509">
        <v>55.9</v>
      </c>
    </row>
    <row r="15" spans="1:16" ht="12.75">
      <c r="A15" s="491" t="s">
        <v>44</v>
      </c>
      <c r="B15" s="507">
        <v>59.942</v>
      </c>
      <c r="C15" s="507">
        <v>59.2998</v>
      </c>
      <c r="D15" s="507">
        <v>59.4903</v>
      </c>
      <c r="E15" s="507">
        <v>59.1964</v>
      </c>
      <c r="F15" s="507">
        <v>45.1897</v>
      </c>
      <c r="G15" s="507">
        <v>42.3031</v>
      </c>
      <c r="H15" s="508">
        <v>58.5</v>
      </c>
      <c r="I15" s="508">
        <v>59.2</v>
      </c>
      <c r="J15" s="508">
        <v>59.5</v>
      </c>
      <c r="K15" s="508">
        <v>59.3</v>
      </c>
      <c r="L15" s="508">
        <v>58.5</v>
      </c>
      <c r="M15" s="508">
        <v>56.1</v>
      </c>
      <c r="O15" s="7"/>
      <c r="P15" s="8"/>
    </row>
    <row r="16" spans="1:16" ht="24">
      <c r="A16" s="510" t="s">
        <v>45</v>
      </c>
      <c r="B16" s="511">
        <v>0.9664017185821697</v>
      </c>
      <c r="C16" s="511">
        <v>0.9861322303996107</v>
      </c>
      <c r="D16" s="511">
        <v>0.9718967353844226</v>
      </c>
      <c r="E16" s="511">
        <v>0.9872960159258192</v>
      </c>
      <c r="F16" s="511">
        <v>0.9937458305537025</v>
      </c>
      <c r="G16" s="511">
        <v>0.9972350230414746</v>
      </c>
      <c r="H16" s="511">
        <v>0.649</v>
      </c>
      <c r="I16" s="511">
        <v>0.487</v>
      </c>
      <c r="J16" s="511">
        <v>0.932</v>
      </c>
      <c r="K16" s="511">
        <v>0.942</v>
      </c>
      <c r="L16" s="511">
        <v>0.915</v>
      </c>
      <c r="M16" s="511">
        <v>0.922</v>
      </c>
      <c r="O16" s="7"/>
      <c r="P16" s="8"/>
    </row>
    <row r="17" spans="1:16" ht="6.75" customHeight="1">
      <c r="A17" s="510"/>
      <c r="B17" s="512"/>
      <c r="C17" s="512"/>
      <c r="D17" s="512"/>
      <c r="E17" s="512"/>
      <c r="F17" s="512"/>
      <c r="G17" s="512"/>
      <c r="H17" s="511"/>
      <c r="I17" s="511"/>
      <c r="J17" s="513"/>
      <c r="K17" s="513"/>
      <c r="L17" s="508"/>
      <c r="M17" s="508"/>
      <c r="O17" s="541"/>
      <c r="P17" s="541"/>
    </row>
    <row r="18" spans="1:15" ht="24.75" customHeight="1">
      <c r="A18" s="510" t="s">
        <v>291</v>
      </c>
      <c r="B18" s="514">
        <v>140.266</v>
      </c>
      <c r="C18" s="514">
        <v>132.119</v>
      </c>
      <c r="D18" s="515">
        <v>141.361</v>
      </c>
      <c r="E18" s="515">
        <v>132.241</v>
      </c>
      <c r="F18" s="515">
        <v>100.877</v>
      </c>
      <c r="G18" s="515">
        <v>84.087</v>
      </c>
      <c r="H18" s="516" t="s">
        <v>330</v>
      </c>
      <c r="I18" s="516" t="s">
        <v>330</v>
      </c>
      <c r="J18" s="508">
        <v>122</v>
      </c>
      <c r="K18" s="508">
        <v>105.7</v>
      </c>
      <c r="L18" s="508">
        <v>130.3</v>
      </c>
      <c r="M18" s="508">
        <v>118.4</v>
      </c>
      <c r="O18" s="7"/>
    </row>
    <row r="19" spans="1:16" ht="21.75" customHeight="1">
      <c r="A19" s="510" t="s">
        <v>46</v>
      </c>
      <c r="B19" s="514">
        <v>5.79831</v>
      </c>
      <c r="C19" s="514">
        <v>7.39332</v>
      </c>
      <c r="D19" s="515">
        <v>4.4768</v>
      </c>
      <c r="E19" s="515">
        <v>7.1814</v>
      </c>
      <c r="F19" s="515">
        <v>34.5865</v>
      </c>
      <c r="G19" s="515">
        <v>23.7578</v>
      </c>
      <c r="H19" s="516" t="s">
        <v>330</v>
      </c>
      <c r="I19" s="516" t="s">
        <v>330</v>
      </c>
      <c r="J19" s="508">
        <v>2.4</v>
      </c>
      <c r="K19" s="508">
        <v>3.6</v>
      </c>
      <c r="L19" s="508">
        <v>1.6</v>
      </c>
      <c r="M19" s="508">
        <v>6.2</v>
      </c>
      <c r="O19" s="542"/>
      <c r="P19" s="542"/>
    </row>
    <row r="20" spans="1:13" ht="24">
      <c r="A20" s="510" t="s">
        <v>47</v>
      </c>
      <c r="B20" s="514">
        <v>165.465</v>
      </c>
      <c r="C20" s="514">
        <v>161.557</v>
      </c>
      <c r="D20" s="515">
        <v>163.7</v>
      </c>
      <c r="E20" s="515">
        <v>161.654</v>
      </c>
      <c r="F20" s="514">
        <v>133.614</v>
      </c>
      <c r="G20" s="514">
        <v>108.498</v>
      </c>
      <c r="H20" s="516" t="s">
        <v>330</v>
      </c>
      <c r="I20" s="516" t="s">
        <v>330</v>
      </c>
      <c r="J20" s="508">
        <v>168.5</v>
      </c>
      <c r="K20" s="508">
        <v>165.3</v>
      </c>
      <c r="L20" s="508">
        <v>165.3</v>
      </c>
      <c r="M20" s="508">
        <v>159.2</v>
      </c>
    </row>
    <row r="21" spans="1:15" ht="6.75" customHeight="1">
      <c r="A21" s="491"/>
      <c r="B21" s="511"/>
      <c r="C21" s="511"/>
      <c r="D21" s="511"/>
      <c r="E21" s="511"/>
      <c r="F21" s="511"/>
      <c r="G21" s="511"/>
      <c r="H21" s="492"/>
      <c r="I21" s="492"/>
      <c r="J21" s="508"/>
      <c r="K21" s="508"/>
      <c r="L21" s="492"/>
      <c r="M21" s="492"/>
      <c r="O21" s="2"/>
    </row>
    <row r="22" spans="1:15" ht="12.75">
      <c r="A22" s="491" t="s">
        <v>48</v>
      </c>
      <c r="B22" s="511">
        <v>0.17774436090225565</v>
      </c>
      <c r="C22" s="511">
        <v>0.16036129189222068</v>
      </c>
      <c r="D22" s="511">
        <v>0.2021743216993546</v>
      </c>
      <c r="E22" s="511">
        <v>0.14833538517955838</v>
      </c>
      <c r="F22" s="511">
        <v>0.027685123415610406</v>
      </c>
      <c r="G22" s="511">
        <v>0.07373271889400922</v>
      </c>
      <c r="H22" s="513">
        <v>0.119</v>
      </c>
      <c r="I22" s="513">
        <v>0.157</v>
      </c>
      <c r="J22" s="513">
        <v>0.059</v>
      </c>
      <c r="K22" s="513">
        <v>0.035</v>
      </c>
      <c r="L22" s="513">
        <v>0.116</v>
      </c>
      <c r="M22" s="513">
        <v>0.102</v>
      </c>
      <c r="O22" s="75"/>
    </row>
    <row r="23" spans="1:15" ht="12.75">
      <c r="A23" s="491" t="s">
        <v>311</v>
      </c>
      <c r="B23" s="517">
        <v>-71.126</v>
      </c>
      <c r="C23" s="517">
        <v>-64.8622</v>
      </c>
      <c r="D23" s="517">
        <v>-70.0843</v>
      </c>
      <c r="E23" s="517">
        <v>-64.3633</v>
      </c>
      <c r="F23" s="517">
        <v>-46.053</v>
      </c>
      <c r="G23" s="517">
        <v>-34.301</v>
      </c>
      <c r="H23" s="517">
        <v>-35.1</v>
      </c>
      <c r="I23" s="517">
        <v>-27.5</v>
      </c>
      <c r="J23" s="517">
        <v>-52.4</v>
      </c>
      <c r="K23" s="517">
        <v>-51.6</v>
      </c>
      <c r="L23" s="517">
        <v>-60</v>
      </c>
      <c r="M23" s="517">
        <v>-49.1</v>
      </c>
      <c r="O23" s="75"/>
    </row>
    <row r="24" spans="1:15" ht="12.75">
      <c r="A24" s="491" t="s">
        <v>49</v>
      </c>
      <c r="B24" s="513">
        <v>0.033291</v>
      </c>
      <c r="C24" s="513">
        <v>0.036236700000000004</v>
      </c>
      <c r="D24" s="513">
        <v>0.0373138</v>
      </c>
      <c r="E24" s="513">
        <v>0.0364623</v>
      </c>
      <c r="F24" s="513">
        <v>0.030560999999999998</v>
      </c>
      <c r="G24" s="513">
        <v>0.0326563</v>
      </c>
      <c r="H24" s="513">
        <v>0.023</v>
      </c>
      <c r="I24" s="513">
        <v>0.022</v>
      </c>
      <c r="J24" s="513">
        <v>0.032</v>
      </c>
      <c r="K24" s="513">
        <v>0.037</v>
      </c>
      <c r="L24" s="513">
        <v>0.035</v>
      </c>
      <c r="M24" s="513">
        <v>0.038</v>
      </c>
      <c r="O24" s="75"/>
    </row>
    <row r="25" spans="1:15" ht="12.75">
      <c r="A25" s="491" t="s">
        <v>288</v>
      </c>
      <c r="B25" s="518">
        <f aca="true" t="shared" si="0" ref="B25:G25">B23*B22*B$5*12/1000000</f>
        <v>-3.5309791440000002</v>
      </c>
      <c r="C25" s="518">
        <f t="shared" si="0"/>
        <v>-4.1042205672000005</v>
      </c>
      <c r="D25" s="518">
        <f t="shared" si="0"/>
        <v>-5.4270478548</v>
      </c>
      <c r="E25" s="518">
        <f t="shared" si="0"/>
        <v>-4.3738724148</v>
      </c>
      <c r="F25" s="508">
        <f t="shared" si="0"/>
        <v>-0.183475152</v>
      </c>
      <c r="G25" s="508">
        <f t="shared" si="0"/>
        <v>-0.03292896000000001</v>
      </c>
      <c r="H25" s="508">
        <v>-0.1</v>
      </c>
      <c r="I25" s="508">
        <v>0</v>
      </c>
      <c r="J25" s="508">
        <v>-0.4</v>
      </c>
      <c r="K25" s="508">
        <v>-0.4</v>
      </c>
      <c r="L25" s="508">
        <v>-0.4</v>
      </c>
      <c r="M25" s="508">
        <v>-1.2</v>
      </c>
      <c r="N25" s="534">
        <v>-0.8</v>
      </c>
      <c r="O25" s="534">
        <v>-1.6</v>
      </c>
    </row>
    <row r="26" spans="1:19" ht="12.75">
      <c r="A26" s="491" t="s">
        <v>50</v>
      </c>
      <c r="B26" s="511">
        <v>0.3670891514500537</v>
      </c>
      <c r="C26" s="511">
        <v>0.315157228879022</v>
      </c>
      <c r="D26" s="511">
        <v>0.2884892537126386</v>
      </c>
      <c r="E26" s="511">
        <v>0.2806663698038086</v>
      </c>
      <c r="F26" s="519"/>
      <c r="G26" s="519"/>
      <c r="H26" s="513">
        <v>0.102</v>
      </c>
      <c r="I26" s="513">
        <v>0.163</v>
      </c>
      <c r="J26" s="513">
        <v>0.221</v>
      </c>
      <c r="K26" s="513">
        <v>0.195</v>
      </c>
      <c r="L26" s="513">
        <v>0.156</v>
      </c>
      <c r="M26" s="513">
        <v>0.09</v>
      </c>
      <c r="O26" s="75"/>
      <c r="Q26" s="77"/>
      <c r="R26" s="79"/>
      <c r="S26" s="81"/>
    </row>
    <row r="27" spans="1:13" ht="12.75">
      <c r="A27" s="491" t="s">
        <v>312</v>
      </c>
      <c r="B27" s="517">
        <v>251.075</v>
      </c>
      <c r="C27" s="517">
        <v>157.486</v>
      </c>
      <c r="D27" s="517">
        <v>242.543</v>
      </c>
      <c r="E27" s="517">
        <v>156.119</v>
      </c>
      <c r="F27" s="519"/>
      <c r="G27" s="519"/>
      <c r="H27" s="517">
        <v>73.5</v>
      </c>
      <c r="I27" s="517">
        <v>93.1</v>
      </c>
      <c r="J27" s="517">
        <v>134.62527312067826</v>
      </c>
      <c r="K27" s="517">
        <v>114.21599803376601</v>
      </c>
      <c r="L27" s="517">
        <v>138.58984229074917</v>
      </c>
      <c r="M27" s="517">
        <v>107.53647360946358</v>
      </c>
    </row>
    <row r="28" spans="1:13" ht="12.75">
      <c r="A28" s="491" t="s">
        <v>51</v>
      </c>
      <c r="B28" s="520">
        <v>0.0862008</v>
      </c>
      <c r="C28" s="520">
        <v>0.0700463</v>
      </c>
      <c r="D28" s="520">
        <v>0.0848776</v>
      </c>
      <c r="E28" s="520">
        <v>0.0699568</v>
      </c>
      <c r="F28" s="521"/>
      <c r="G28" s="521"/>
      <c r="H28" s="513">
        <v>0.044</v>
      </c>
      <c r="I28" s="513">
        <v>0.057</v>
      </c>
      <c r="J28" s="513">
        <v>0.077</v>
      </c>
      <c r="K28" s="513">
        <v>0.075</v>
      </c>
      <c r="L28" s="513">
        <v>0.069</v>
      </c>
      <c r="M28" s="513">
        <v>0.062</v>
      </c>
    </row>
    <row r="29" spans="1:15" ht="12.75">
      <c r="A29" s="491" t="s">
        <v>289</v>
      </c>
      <c r="B29" s="518">
        <f>B27*B26*B$5*12/1000000</f>
        <v>25.7422176</v>
      </c>
      <c r="C29" s="518">
        <f>C27*C26*C$5*12/1000000</f>
        <v>19.584329016</v>
      </c>
      <c r="D29" s="518">
        <f>D27*D26*D$5*12/1000000</f>
        <v>26.800031328000003</v>
      </c>
      <c r="E29" s="518">
        <f>E27*E26*E$5*12/1000000</f>
        <v>20.073781020000002</v>
      </c>
      <c r="F29" s="521"/>
      <c r="G29" s="521"/>
      <c r="H29" s="508">
        <v>0.1</v>
      </c>
      <c r="I29" s="508">
        <v>0.1</v>
      </c>
      <c r="J29" s="508">
        <v>4.3</v>
      </c>
      <c r="K29" s="508">
        <v>4.5</v>
      </c>
      <c r="L29" s="508">
        <v>1.2</v>
      </c>
      <c r="M29" s="508">
        <v>2.4</v>
      </c>
      <c r="N29" s="535">
        <v>5.4</v>
      </c>
      <c r="O29" s="535">
        <v>6.9</v>
      </c>
    </row>
    <row r="30" spans="1:13" ht="6.75" customHeight="1">
      <c r="A30" s="491"/>
      <c r="B30" s="492"/>
      <c r="C30" s="492"/>
      <c r="D30" s="492"/>
      <c r="E30" s="492"/>
      <c r="F30" s="492"/>
      <c r="G30" s="492"/>
      <c r="H30" s="492"/>
      <c r="I30" s="492"/>
      <c r="J30" s="492"/>
      <c r="K30" s="492"/>
      <c r="L30" s="492"/>
      <c r="M30" s="492"/>
    </row>
    <row r="31" spans="1:13" ht="12.75">
      <c r="A31" s="491" t="s">
        <v>52</v>
      </c>
      <c r="B31" s="507">
        <v>69.3034</v>
      </c>
      <c r="C31" s="507">
        <v>66.3774</v>
      </c>
      <c r="D31" s="507">
        <v>68.7675</v>
      </c>
      <c r="E31" s="507">
        <v>66.2719</v>
      </c>
      <c r="F31" s="507">
        <v>62.19</v>
      </c>
      <c r="G31" s="507">
        <v>51.6564</v>
      </c>
      <c r="H31" s="513">
        <v>0.6110287367647051</v>
      </c>
      <c r="I31" s="513">
        <v>0.592309698019802</v>
      </c>
      <c r="J31" s="513">
        <v>0.59</v>
      </c>
      <c r="K31" s="513">
        <v>0.524</v>
      </c>
      <c r="L31" s="513">
        <v>0.619</v>
      </c>
      <c r="M31" s="513">
        <v>0.591</v>
      </c>
    </row>
    <row r="32" spans="1:13" ht="12.75">
      <c r="A32" s="491" t="s">
        <v>264</v>
      </c>
      <c r="B32" s="507">
        <v>67.4243</v>
      </c>
      <c r="C32" s="507">
        <v>65.1645</v>
      </c>
      <c r="D32" s="507">
        <v>67.5409</v>
      </c>
      <c r="E32" s="507">
        <v>65.2215</v>
      </c>
      <c r="F32" s="507">
        <v>62.5071</v>
      </c>
      <c r="G32" s="507">
        <v>52.0094</v>
      </c>
      <c r="H32" s="513">
        <v>0.619</v>
      </c>
      <c r="I32" s="513">
        <v>0.588</v>
      </c>
      <c r="J32" s="513">
        <v>0.579</v>
      </c>
      <c r="K32" s="513">
        <v>0.515</v>
      </c>
      <c r="L32" s="513">
        <v>0.614</v>
      </c>
      <c r="M32" s="513">
        <v>0.59</v>
      </c>
    </row>
    <row r="33" spans="1:13" ht="12.75">
      <c r="A33" s="491" t="s">
        <v>274</v>
      </c>
      <c r="B33" s="511">
        <v>0.3078839957035446</v>
      </c>
      <c r="C33" s="511">
        <v>0.3003771060154492</v>
      </c>
      <c r="D33" s="511">
        <v>0.3026505420139107</v>
      </c>
      <c r="E33" s="511">
        <v>0.3074888021583676</v>
      </c>
      <c r="F33" s="511">
        <v>0.479736490993996</v>
      </c>
      <c r="G33" s="511">
        <v>0.2294930875576037</v>
      </c>
      <c r="H33" s="513">
        <v>0.147</v>
      </c>
      <c r="I33" s="513">
        <v>0.091</v>
      </c>
      <c r="J33" s="513">
        <v>0.159</v>
      </c>
      <c r="K33" s="513">
        <v>0.125</v>
      </c>
      <c r="L33" s="513">
        <v>0.124</v>
      </c>
      <c r="M33" s="513">
        <v>0.133</v>
      </c>
    </row>
    <row r="34" spans="1:13" ht="24">
      <c r="A34" s="522" t="s">
        <v>53</v>
      </c>
      <c r="B34" s="511">
        <v>0.042878625134264235</v>
      </c>
      <c r="C34" s="511">
        <v>0.046864545952192686</v>
      </c>
      <c r="D34" s="511">
        <v>0.03499592706309919</v>
      </c>
      <c r="E34" s="511">
        <v>0.043455483668177176</v>
      </c>
      <c r="F34" s="511">
        <v>0.39284523015343564</v>
      </c>
      <c r="G34" s="511">
        <v>0.15483870967741936</v>
      </c>
      <c r="H34" s="513">
        <v>0.006705783738474434</v>
      </c>
      <c r="I34" s="513">
        <v>0.009433962264150943</v>
      </c>
      <c r="J34" s="513">
        <v>0.017</v>
      </c>
      <c r="K34" s="513">
        <v>0.015</v>
      </c>
      <c r="L34" s="513">
        <v>0.023</v>
      </c>
      <c r="M34" s="513">
        <v>0.02</v>
      </c>
    </row>
    <row r="35" spans="1:13" ht="12.75">
      <c r="A35" s="491" t="s">
        <v>54</v>
      </c>
      <c r="B35" s="523">
        <v>694.466</v>
      </c>
      <c r="C35" s="523">
        <v>600.266</v>
      </c>
      <c r="D35" s="523">
        <v>645.594</v>
      </c>
      <c r="E35" s="523">
        <v>584.027</v>
      </c>
      <c r="F35" s="523">
        <v>493.573</v>
      </c>
      <c r="G35" s="523">
        <v>433.674</v>
      </c>
      <c r="H35" s="524"/>
      <c r="I35" s="524"/>
      <c r="J35" s="518">
        <v>446.1</v>
      </c>
      <c r="K35" s="518">
        <v>411.1</v>
      </c>
      <c r="L35" s="518">
        <v>467</v>
      </c>
      <c r="M35" s="518">
        <v>455</v>
      </c>
    </row>
    <row r="36" spans="1:13" ht="12.75">
      <c r="A36" s="491" t="s">
        <v>55</v>
      </c>
      <c r="B36" s="520">
        <v>0.06491944146079484</v>
      </c>
      <c r="C36" s="520">
        <v>0.09819962289398455</v>
      </c>
      <c r="D36" s="520">
        <v>0.07293690080832133</v>
      </c>
      <c r="E36" s="520">
        <v>0.10459176991382246</v>
      </c>
      <c r="F36" s="520">
        <v>0.24366244162775183</v>
      </c>
      <c r="G36" s="520">
        <v>0.29861751152073734</v>
      </c>
      <c r="H36" s="513">
        <v>0.043</v>
      </c>
      <c r="I36" s="513">
        <v>0.069</v>
      </c>
      <c r="J36" s="513">
        <v>0.358</v>
      </c>
      <c r="K36" s="513">
        <v>0.521</v>
      </c>
      <c r="L36" s="513">
        <v>0.244</v>
      </c>
      <c r="M36" s="513">
        <v>0.246</v>
      </c>
    </row>
    <row r="37" spans="1:15" ht="24">
      <c r="A37" s="522" t="s">
        <v>56</v>
      </c>
      <c r="B37" s="520">
        <v>0.0299807</v>
      </c>
      <c r="C37" s="520">
        <v>0.0194939</v>
      </c>
      <c r="D37" s="520">
        <v>0.029134</v>
      </c>
      <c r="E37" s="520">
        <v>0.0191215</v>
      </c>
      <c r="F37" s="520">
        <v>0.0173199</v>
      </c>
      <c r="G37" s="520">
        <v>0.0043779</v>
      </c>
      <c r="H37" s="513">
        <v>0.11470588235294117</v>
      </c>
      <c r="I37" s="513">
        <v>0.10270270270270271</v>
      </c>
      <c r="J37" s="513">
        <v>0.125</v>
      </c>
      <c r="K37" s="513">
        <v>0.118</v>
      </c>
      <c r="L37" s="513">
        <v>0.122</v>
      </c>
      <c r="M37" s="513">
        <v>0.112</v>
      </c>
      <c r="O37" s="75"/>
    </row>
    <row r="38" spans="1:13" ht="6.75" customHeight="1">
      <c r="A38" s="491"/>
      <c r="B38" s="492"/>
      <c r="C38" s="492"/>
      <c r="D38" s="492"/>
      <c r="E38" s="492"/>
      <c r="F38" s="492"/>
      <c r="G38" s="492"/>
      <c r="H38" s="492"/>
      <c r="I38" s="492"/>
      <c r="J38" s="492"/>
      <c r="K38" s="492"/>
      <c r="L38" s="492"/>
      <c r="M38" s="492"/>
    </row>
    <row r="39" spans="1:13" ht="12.75">
      <c r="A39" s="491" t="s">
        <v>57</v>
      </c>
      <c r="B39" s="492"/>
      <c r="C39" s="492"/>
      <c r="D39" s="492"/>
      <c r="E39" s="492"/>
      <c r="F39" s="492"/>
      <c r="G39" s="492"/>
      <c r="H39" s="492"/>
      <c r="I39" s="492"/>
      <c r="J39" s="492"/>
      <c r="K39" s="492"/>
      <c r="L39" s="492"/>
      <c r="M39" s="492"/>
    </row>
    <row r="40" spans="1:15" ht="12.75">
      <c r="A40" s="495" t="s">
        <v>58</v>
      </c>
      <c r="B40" s="525">
        <v>2303.63</v>
      </c>
      <c r="C40" s="525">
        <v>1908.88</v>
      </c>
      <c r="D40" s="525">
        <v>2122.9416666666666</v>
      </c>
      <c r="E40" s="525">
        <v>1853.5424999999998</v>
      </c>
      <c r="F40" s="525">
        <v>1545.0416666666667</v>
      </c>
      <c r="G40" s="525">
        <v>1139.665</v>
      </c>
      <c r="H40" s="526">
        <v>1743.1</v>
      </c>
      <c r="I40" s="526">
        <v>1449</v>
      </c>
      <c r="J40" s="526">
        <v>1317.8</v>
      </c>
      <c r="K40" s="526">
        <v>1124.7</v>
      </c>
      <c r="L40" s="526">
        <v>1405.1</v>
      </c>
      <c r="M40" s="526">
        <v>1306.3</v>
      </c>
      <c r="O40" s="75"/>
    </row>
    <row r="41" spans="1:13" ht="13.5" thickBot="1">
      <c r="A41" s="527" t="s">
        <v>59</v>
      </c>
      <c r="B41" s="528">
        <v>2388.52</v>
      </c>
      <c r="C41" s="528">
        <v>1955.73</v>
      </c>
      <c r="D41" s="528">
        <v>2198.6725</v>
      </c>
      <c r="E41" s="528">
        <v>1897.8275</v>
      </c>
      <c r="F41" s="528">
        <v>1591.4999</v>
      </c>
      <c r="G41" s="528">
        <v>1149.6883333333333</v>
      </c>
      <c r="H41" s="529">
        <v>1783.8</v>
      </c>
      <c r="I41" s="529">
        <v>1466.7</v>
      </c>
      <c r="J41" s="529">
        <v>1373.6</v>
      </c>
      <c r="K41" s="529">
        <v>1160.9</v>
      </c>
      <c r="L41" s="529">
        <v>1492.3</v>
      </c>
      <c r="M41" s="529">
        <v>1384.8</v>
      </c>
    </row>
    <row r="42" ht="12.75">
      <c r="A42" s="33" t="s">
        <v>60</v>
      </c>
    </row>
    <row r="43" spans="1:13" ht="42.75" customHeight="1">
      <c r="A43" s="550" t="s">
        <v>403</v>
      </c>
      <c r="B43" s="550"/>
      <c r="C43" s="550"/>
      <c r="D43" s="550"/>
      <c r="E43" s="550"/>
      <c r="F43" s="550"/>
      <c r="G43" s="550"/>
      <c r="H43" s="550"/>
      <c r="I43" s="550"/>
      <c r="J43" s="550"/>
      <c r="K43" s="550"/>
      <c r="L43" s="550"/>
      <c r="M43" s="484"/>
    </row>
    <row r="44" ht="12.75">
      <c r="A44" s="532" t="s">
        <v>61</v>
      </c>
    </row>
    <row r="45" ht="12.75">
      <c r="A45" s="532" t="s">
        <v>62</v>
      </c>
    </row>
    <row r="46" spans="1:13" ht="22.5" customHeight="1">
      <c r="A46" s="497" t="s">
        <v>63</v>
      </c>
      <c r="B46" s="497"/>
      <c r="C46" s="497"/>
      <c r="D46" s="497"/>
      <c r="E46" s="497"/>
      <c r="F46" s="497"/>
      <c r="G46" s="497"/>
      <c r="H46" s="497"/>
      <c r="I46" s="497"/>
      <c r="J46" s="497"/>
      <c r="K46" s="497"/>
      <c r="L46" s="497"/>
      <c r="M46" s="484"/>
    </row>
    <row r="47" spans="1:13" ht="35.25" customHeight="1">
      <c r="A47" s="551" t="s">
        <v>404</v>
      </c>
      <c r="B47" s="551"/>
      <c r="C47" s="551"/>
      <c r="D47" s="551"/>
      <c r="E47" s="551"/>
      <c r="F47" s="551"/>
      <c r="G47" s="551"/>
      <c r="H47" s="551"/>
      <c r="I47" s="551"/>
      <c r="J47" s="551"/>
      <c r="K47" s="551"/>
      <c r="L47" s="551"/>
      <c r="M47" s="484"/>
    </row>
    <row r="48" spans="1:13" ht="33" customHeight="1">
      <c r="A48" s="550" t="s">
        <v>407</v>
      </c>
      <c r="B48" s="550"/>
      <c r="C48" s="550"/>
      <c r="D48" s="550"/>
      <c r="E48" s="550"/>
      <c r="F48" s="550"/>
      <c r="G48" s="550"/>
      <c r="H48" s="550"/>
      <c r="I48" s="483"/>
      <c r="J48" s="483"/>
      <c r="K48" s="483"/>
      <c r="L48" s="483"/>
      <c r="M48" s="483"/>
    </row>
    <row r="49" spans="1:13" ht="51" customHeight="1">
      <c r="A49" s="551" t="s">
        <v>331</v>
      </c>
      <c r="B49" s="551"/>
      <c r="C49" s="551"/>
      <c r="D49" s="551"/>
      <c r="E49" s="551"/>
      <c r="F49" s="551"/>
      <c r="G49" s="551"/>
      <c r="H49" s="551"/>
      <c r="I49" s="551"/>
      <c r="J49" s="551"/>
      <c r="K49" s="551"/>
      <c r="L49" s="551"/>
      <c r="M49" s="484"/>
    </row>
    <row r="50" spans="1:8" ht="45.75" customHeight="1">
      <c r="A50" s="497" t="s">
        <v>406</v>
      </c>
      <c r="B50" s="497"/>
      <c r="C50" s="497"/>
      <c r="D50" s="497"/>
      <c r="E50" s="497"/>
      <c r="F50" s="497"/>
      <c r="G50" s="497"/>
      <c r="H50" s="497"/>
    </row>
    <row r="51" ht="12.75">
      <c r="A51" s="532" t="s">
        <v>273</v>
      </c>
    </row>
    <row r="52" spans="1:13" ht="12.75">
      <c r="A52" s="550"/>
      <c r="B52" s="550"/>
      <c r="C52" s="550"/>
      <c r="D52" s="550"/>
      <c r="E52" s="550"/>
      <c r="F52" s="550"/>
      <c r="G52" s="550"/>
      <c r="H52" s="550"/>
      <c r="I52" s="550"/>
      <c r="J52" s="550"/>
      <c r="K52" s="550"/>
      <c r="L52" s="550"/>
      <c r="M52" s="483"/>
    </row>
    <row r="53" ht="12.75">
      <c r="A53" s="533"/>
    </row>
  </sheetData>
  <mergeCells count="21">
    <mergeCell ref="A52:L52"/>
    <mergeCell ref="A49:L49"/>
    <mergeCell ref="H3:I3"/>
    <mergeCell ref="J3:K3"/>
    <mergeCell ref="L3:M3"/>
    <mergeCell ref="F3:G3"/>
    <mergeCell ref="A48:H48"/>
    <mergeCell ref="A47:L47"/>
    <mergeCell ref="A43:L43"/>
    <mergeCell ref="A50:H50"/>
    <mergeCell ref="O19:P19"/>
    <mergeCell ref="J2:K2"/>
    <mergeCell ref="L2:M2"/>
    <mergeCell ref="O17:P17"/>
    <mergeCell ref="A1:L1"/>
    <mergeCell ref="A2:A3"/>
    <mergeCell ref="A46:L46"/>
    <mergeCell ref="B3:C3"/>
    <mergeCell ref="D3:E3"/>
    <mergeCell ref="B2:G2"/>
    <mergeCell ref="H2:I2"/>
  </mergeCells>
  <printOptions/>
  <pageMargins left="0.3" right="0.16" top="0.984251968503937" bottom="0.984251968503937" header="0.5118110236220472" footer="0.5118110236220472"/>
  <pageSetup cellComments="asDisplayed" horizontalDpi="600" verticalDpi="600" orientation="landscape" paperSize="9" scale="60" r:id="rId1"/>
</worksheet>
</file>

<file path=xl/worksheets/sheet20.xml><?xml version="1.0" encoding="utf-8"?>
<worksheet xmlns="http://schemas.openxmlformats.org/spreadsheetml/2006/main" xmlns:r="http://schemas.openxmlformats.org/officeDocument/2006/relationships">
  <sheetPr>
    <pageSetUpPr fitToPage="1"/>
  </sheetPr>
  <dimension ref="A1:N29"/>
  <sheetViews>
    <sheetView showGridLines="0" workbookViewId="0" topLeftCell="A1">
      <selection activeCell="A1" sqref="A1:G1"/>
    </sheetView>
  </sheetViews>
  <sheetFormatPr defaultColWidth="11.421875" defaultRowHeight="12.75"/>
  <cols>
    <col min="1" max="1" width="32.00390625" style="88" customWidth="1"/>
    <col min="2" max="2" width="11.7109375" style="88" bestFit="1" customWidth="1"/>
    <col min="3" max="4" width="13.7109375" style="88" customWidth="1"/>
    <col min="5" max="7" width="11.7109375" style="88" customWidth="1"/>
    <col min="8" max="8" width="11.421875" style="51" customWidth="1"/>
    <col min="9" max="10" width="11.421875" style="88" customWidth="1"/>
    <col min="11" max="11" width="11.57421875" style="88" bestFit="1" customWidth="1"/>
    <col min="12" max="16384" width="11.421875" style="88" customWidth="1"/>
  </cols>
  <sheetData>
    <row r="1" spans="1:14" ht="24.75" customHeight="1" thickBot="1">
      <c r="A1" s="629" t="s">
        <v>326</v>
      </c>
      <c r="B1" s="629"/>
      <c r="C1" s="629"/>
      <c r="D1" s="629"/>
      <c r="E1" s="629"/>
      <c r="F1" s="629"/>
      <c r="G1" s="629"/>
      <c r="H1" s="86"/>
      <c r="I1" s="87"/>
      <c r="J1" s="87"/>
      <c r="K1" s="87"/>
      <c r="L1" s="87"/>
      <c r="M1" s="87"/>
      <c r="N1" s="87"/>
    </row>
    <row r="2" spans="1:14" ht="45.75" thickBot="1">
      <c r="A2" s="630" t="s">
        <v>271</v>
      </c>
      <c r="B2" s="631"/>
      <c r="C2" s="133" t="s">
        <v>5</v>
      </c>
      <c r="D2" s="133" t="s">
        <v>266</v>
      </c>
      <c r="E2" s="133" t="s">
        <v>267</v>
      </c>
      <c r="F2" s="133" t="s">
        <v>217</v>
      </c>
      <c r="G2" s="133" t="s">
        <v>218</v>
      </c>
      <c r="H2" s="86"/>
      <c r="I2" s="87"/>
      <c r="J2" s="87"/>
      <c r="K2" s="87"/>
      <c r="L2" s="87"/>
      <c r="M2" s="87"/>
      <c r="N2" s="87"/>
    </row>
    <row r="3" spans="1:14" ht="12.75">
      <c r="A3" s="441" t="s">
        <v>268</v>
      </c>
      <c r="B3" s="441"/>
      <c r="C3" s="442"/>
      <c r="D3" s="442"/>
      <c r="E3" s="442"/>
      <c r="F3" s="443"/>
      <c r="G3" s="443"/>
      <c r="H3" s="86"/>
      <c r="I3" s="87"/>
      <c r="J3" s="87"/>
      <c r="K3" s="87"/>
      <c r="L3" s="87"/>
      <c r="M3" s="87"/>
      <c r="N3" s="87"/>
    </row>
    <row r="4" spans="1:14" ht="12.75">
      <c r="A4" s="444"/>
      <c r="B4" s="444"/>
      <c r="C4" s="445"/>
      <c r="D4" s="445"/>
      <c r="E4" s="445"/>
      <c r="F4" s="446"/>
      <c r="G4" s="446"/>
      <c r="H4" s="86"/>
      <c r="I4" s="87"/>
      <c r="J4" s="87"/>
      <c r="K4" s="87"/>
      <c r="L4" s="87"/>
      <c r="M4" s="87"/>
      <c r="N4" s="87"/>
    </row>
    <row r="5" spans="1:14" ht="12.75">
      <c r="A5" s="447" t="s">
        <v>23</v>
      </c>
      <c r="B5" s="447"/>
      <c r="C5" s="448">
        <v>56157</v>
      </c>
      <c r="D5" s="448">
        <v>70095</v>
      </c>
      <c r="E5" s="448">
        <v>12912</v>
      </c>
      <c r="F5" s="448"/>
      <c r="G5" s="448"/>
      <c r="H5" s="90"/>
      <c r="I5" s="87"/>
      <c r="J5" s="87"/>
      <c r="K5" s="87"/>
      <c r="L5" s="87"/>
      <c r="M5" s="87"/>
      <c r="N5" s="87"/>
    </row>
    <row r="6" spans="1:14" ht="12.75">
      <c r="A6" s="445"/>
      <c r="B6" s="445"/>
      <c r="C6" s="449"/>
      <c r="D6" s="449"/>
      <c r="E6" s="449"/>
      <c r="F6" s="449"/>
      <c r="G6" s="449"/>
      <c r="H6" s="86"/>
      <c r="I6" s="87"/>
      <c r="J6" s="87"/>
      <c r="K6" s="87"/>
      <c r="L6" s="87"/>
      <c r="M6" s="87"/>
      <c r="N6" s="87"/>
    </row>
    <row r="7" spans="1:14" ht="12.75">
      <c r="A7" s="445" t="s">
        <v>395</v>
      </c>
      <c r="B7" s="445" t="s">
        <v>269</v>
      </c>
      <c r="C7" s="267">
        <v>6898</v>
      </c>
      <c r="D7" s="267">
        <v>7442</v>
      </c>
      <c r="E7" s="450" t="s">
        <v>249</v>
      </c>
      <c r="F7" s="451"/>
      <c r="G7" s="451"/>
      <c r="H7" s="86"/>
      <c r="I7" s="87"/>
      <c r="J7" s="87"/>
      <c r="K7" s="87"/>
      <c r="L7" s="87"/>
      <c r="M7" s="87"/>
      <c r="N7" s="87"/>
    </row>
    <row r="8" spans="1:14" s="99" customFormat="1" ht="12.75">
      <c r="A8" s="452"/>
      <c r="B8" s="452" t="s">
        <v>270</v>
      </c>
      <c r="C8" s="453">
        <v>17.761555555555557</v>
      </c>
      <c r="D8" s="453">
        <v>17.713444444444445</v>
      </c>
      <c r="E8" s="450" t="s">
        <v>249</v>
      </c>
      <c r="F8" s="453"/>
      <c r="G8" s="453"/>
      <c r="H8" s="97"/>
      <c r="I8" s="98"/>
      <c r="J8" s="98"/>
      <c r="K8" s="98"/>
      <c r="L8" s="98"/>
      <c r="M8" s="98"/>
      <c r="N8" s="98"/>
    </row>
    <row r="9" spans="1:14" ht="12.75">
      <c r="A9" s="445" t="s">
        <v>396</v>
      </c>
      <c r="B9" s="445" t="s">
        <v>269</v>
      </c>
      <c r="C9" s="267">
        <v>23307</v>
      </c>
      <c r="D9" s="267">
        <v>27251</v>
      </c>
      <c r="E9" s="267">
        <v>703</v>
      </c>
      <c r="F9" s="451"/>
      <c r="G9" s="451"/>
      <c r="H9" s="86"/>
      <c r="I9" s="87"/>
      <c r="J9" s="87"/>
      <c r="K9" s="87"/>
      <c r="L9" s="87"/>
      <c r="M9" s="87"/>
      <c r="N9" s="87"/>
    </row>
    <row r="10" spans="1:14" s="99" customFormat="1" ht="12.75">
      <c r="A10" s="452"/>
      <c r="B10" s="452" t="s">
        <v>270</v>
      </c>
      <c r="C10" s="453">
        <v>7.662244444444444</v>
      </c>
      <c r="D10" s="453">
        <v>7.601333333333334</v>
      </c>
      <c r="E10" s="453">
        <v>6.913233333333333</v>
      </c>
      <c r="F10" s="453"/>
      <c r="G10" s="453"/>
      <c r="H10" s="97"/>
      <c r="I10" s="98"/>
      <c r="J10" s="98"/>
      <c r="K10" s="98"/>
      <c r="L10" s="98"/>
      <c r="M10" s="98"/>
      <c r="N10" s="98"/>
    </row>
    <row r="11" spans="1:14" ht="12.75">
      <c r="A11" s="254" t="s">
        <v>397</v>
      </c>
      <c r="B11" s="445" t="s">
        <v>269</v>
      </c>
      <c r="C11" s="267">
        <v>869</v>
      </c>
      <c r="D11" s="267">
        <v>1290</v>
      </c>
      <c r="E11" s="267">
        <v>10173</v>
      </c>
      <c r="F11" s="451"/>
      <c r="G11" s="451"/>
      <c r="H11" s="86"/>
      <c r="I11" s="87"/>
      <c r="J11" s="87"/>
      <c r="K11" s="87"/>
      <c r="L11" s="87"/>
      <c r="M11" s="87"/>
      <c r="N11" s="87"/>
    </row>
    <row r="12" spans="1:14" s="99" customFormat="1" ht="12.75">
      <c r="A12" s="452"/>
      <c r="B12" s="452" t="s">
        <v>270</v>
      </c>
      <c r="C12" s="453">
        <v>3.3546666666666667</v>
      </c>
      <c r="D12" s="453">
        <v>3.0810000000000004</v>
      </c>
      <c r="E12" s="453">
        <v>12.807333333333334</v>
      </c>
      <c r="F12" s="453"/>
      <c r="G12" s="453"/>
      <c r="H12" s="97"/>
      <c r="I12" s="98"/>
      <c r="J12" s="98"/>
      <c r="K12" s="98"/>
      <c r="L12" s="98"/>
      <c r="M12" s="98"/>
      <c r="N12" s="98"/>
    </row>
    <row r="13" spans="1:14" ht="22.5">
      <c r="A13" s="254" t="s">
        <v>398</v>
      </c>
      <c r="B13" s="445" t="s">
        <v>269</v>
      </c>
      <c r="C13" s="267">
        <v>202</v>
      </c>
      <c r="D13" s="267">
        <v>250</v>
      </c>
      <c r="E13" s="267">
        <v>7188</v>
      </c>
      <c r="F13" s="451"/>
      <c r="G13" s="451"/>
      <c r="H13" s="86"/>
      <c r="I13" s="87"/>
      <c r="J13" s="87"/>
      <c r="K13" s="87"/>
      <c r="L13" s="87"/>
      <c r="M13" s="87"/>
      <c r="N13" s="87"/>
    </row>
    <row r="14" spans="1:14" s="99" customFormat="1" ht="12.75">
      <c r="A14" s="454"/>
      <c r="B14" s="452" t="s">
        <v>270</v>
      </c>
      <c r="C14" s="453">
        <v>6.124666666666667</v>
      </c>
      <c r="D14" s="453">
        <v>5.222888888888889</v>
      </c>
      <c r="E14" s="453">
        <v>12.791111111111112</v>
      </c>
      <c r="F14" s="453"/>
      <c r="G14" s="453"/>
      <c r="H14" s="97"/>
      <c r="I14" s="98"/>
      <c r="J14" s="98"/>
      <c r="K14" s="98"/>
      <c r="L14" s="98"/>
      <c r="M14" s="98"/>
      <c r="N14" s="98"/>
    </row>
    <row r="15" spans="1:14" ht="12.75">
      <c r="A15" s="445" t="s">
        <v>399</v>
      </c>
      <c r="B15" s="445" t="s">
        <v>269</v>
      </c>
      <c r="C15" s="267">
        <v>508</v>
      </c>
      <c r="D15" s="267">
        <v>508</v>
      </c>
      <c r="E15" s="450" t="s">
        <v>249</v>
      </c>
      <c r="F15" s="451"/>
      <c r="G15" s="451"/>
      <c r="H15" s="86"/>
      <c r="I15" s="87"/>
      <c r="J15" s="87"/>
      <c r="K15" s="87"/>
      <c r="L15" s="87"/>
      <c r="M15" s="87"/>
      <c r="N15" s="87"/>
    </row>
    <row r="16" spans="1:14" s="99" customFormat="1" ht="12.75">
      <c r="A16" s="452"/>
      <c r="B16" s="452" t="s">
        <v>270</v>
      </c>
      <c r="C16" s="453">
        <v>12.72</v>
      </c>
      <c r="D16" s="453">
        <v>12.72</v>
      </c>
      <c r="E16" s="450" t="s">
        <v>249</v>
      </c>
      <c r="F16" s="453"/>
      <c r="G16" s="453"/>
      <c r="H16" s="97"/>
      <c r="I16" s="98"/>
      <c r="J16" s="98"/>
      <c r="K16" s="98"/>
      <c r="L16" s="98"/>
      <c r="M16" s="98"/>
      <c r="N16" s="98"/>
    </row>
    <row r="17" spans="1:14" ht="12.75">
      <c r="A17" s="254" t="s">
        <v>400</v>
      </c>
      <c r="B17" s="445" t="s">
        <v>269</v>
      </c>
      <c r="C17" s="450" t="s">
        <v>249</v>
      </c>
      <c r="D17" s="450" t="s">
        <v>249</v>
      </c>
      <c r="E17" s="267">
        <v>12817</v>
      </c>
      <c r="F17" s="451"/>
      <c r="G17" s="451"/>
      <c r="H17" s="86"/>
      <c r="I17" s="87"/>
      <c r="J17" s="87"/>
      <c r="K17" s="87"/>
      <c r="L17" s="87"/>
      <c r="M17" s="87"/>
      <c r="N17" s="87"/>
    </row>
    <row r="18" spans="1:14" s="99" customFormat="1" ht="12.75">
      <c r="A18" s="452"/>
      <c r="B18" s="452" t="s">
        <v>270</v>
      </c>
      <c r="C18" s="450" t="s">
        <v>249</v>
      </c>
      <c r="D18" s="450" t="s">
        <v>249</v>
      </c>
      <c r="E18" s="453">
        <v>16.438111111111112</v>
      </c>
      <c r="F18" s="453"/>
      <c r="G18" s="453"/>
      <c r="H18" s="97"/>
      <c r="I18" s="98"/>
      <c r="J18" s="98"/>
      <c r="K18" s="98"/>
      <c r="L18" s="98"/>
      <c r="M18" s="98"/>
      <c r="N18" s="98"/>
    </row>
    <row r="19" spans="1:14" ht="22.5" customHeight="1">
      <c r="A19" s="455" t="s">
        <v>401</v>
      </c>
      <c r="B19" s="456" t="s">
        <v>269</v>
      </c>
      <c r="C19" s="457">
        <v>3477</v>
      </c>
      <c r="D19" s="457">
        <v>3477</v>
      </c>
      <c r="E19" s="457">
        <v>270</v>
      </c>
      <c r="F19" s="458"/>
      <c r="G19" s="458"/>
      <c r="H19" s="86"/>
      <c r="I19" s="87"/>
      <c r="J19" s="87"/>
      <c r="K19" s="87"/>
      <c r="L19" s="87"/>
      <c r="M19" s="87"/>
      <c r="N19" s="87"/>
    </row>
    <row r="20" spans="1:14" s="99" customFormat="1" ht="12.75" customHeight="1" thickBot="1">
      <c r="A20" s="259"/>
      <c r="B20" s="459" t="s">
        <v>270</v>
      </c>
      <c r="C20" s="460">
        <v>19.081222222222223</v>
      </c>
      <c r="D20" s="460">
        <v>19.081222222222223</v>
      </c>
      <c r="E20" s="460">
        <v>4.889777777777778</v>
      </c>
      <c r="F20" s="461"/>
      <c r="G20" s="461"/>
      <c r="H20" s="97"/>
      <c r="I20" s="98"/>
      <c r="J20" s="98"/>
      <c r="K20" s="98"/>
      <c r="L20" s="98"/>
      <c r="M20" s="98"/>
      <c r="N20" s="98"/>
    </row>
    <row r="21" spans="1:14" ht="12.75">
      <c r="A21" s="92" t="s">
        <v>60</v>
      </c>
      <c r="B21" s="92"/>
      <c r="H21" s="86"/>
      <c r="I21" s="87"/>
      <c r="J21" s="87"/>
      <c r="K21" s="87"/>
      <c r="L21" s="87"/>
      <c r="M21" s="87"/>
      <c r="N21" s="87"/>
    </row>
    <row r="22" spans="1:14" ht="22.5" customHeight="1">
      <c r="A22" s="545" t="s">
        <v>24</v>
      </c>
      <c r="B22" s="545"/>
      <c r="C22" s="545"/>
      <c r="D22" s="545"/>
      <c r="E22" s="545"/>
      <c r="F22" s="545"/>
      <c r="G22" s="545"/>
      <c r="H22" s="86"/>
      <c r="I22" s="87"/>
      <c r="J22" s="87"/>
      <c r="K22" s="87"/>
      <c r="L22" s="87"/>
      <c r="M22" s="87"/>
      <c r="N22" s="87"/>
    </row>
    <row r="23" spans="1:14" ht="22.5" customHeight="1">
      <c r="A23" s="545" t="s">
        <v>25</v>
      </c>
      <c r="B23" s="545"/>
      <c r="C23" s="545"/>
      <c r="D23" s="545"/>
      <c r="E23" s="545"/>
      <c r="F23" s="545"/>
      <c r="G23" s="545"/>
      <c r="H23" s="86"/>
      <c r="I23" s="9"/>
      <c r="J23" s="87"/>
      <c r="K23" s="87"/>
      <c r="L23" s="87"/>
      <c r="M23" s="87"/>
      <c r="N23" s="87"/>
    </row>
    <row r="24" spans="1:14" ht="22.5" customHeight="1">
      <c r="A24" s="545" t="s">
        <v>26</v>
      </c>
      <c r="B24" s="545"/>
      <c r="C24" s="545"/>
      <c r="D24" s="545"/>
      <c r="E24" s="545"/>
      <c r="F24" s="545"/>
      <c r="G24" s="545"/>
      <c r="H24" s="86"/>
      <c r="I24" s="87"/>
      <c r="J24" s="87"/>
      <c r="K24" s="87"/>
      <c r="L24" s="87"/>
      <c r="M24" s="87"/>
      <c r="N24" s="87"/>
    </row>
    <row r="25" spans="1:14" ht="12.75">
      <c r="A25" s="118" t="s">
        <v>325</v>
      </c>
      <c r="B25" s="93"/>
      <c r="H25" s="86"/>
      <c r="I25" s="87"/>
      <c r="J25" s="87"/>
      <c r="K25" s="87"/>
      <c r="L25" s="87"/>
      <c r="M25" s="87"/>
      <c r="N25" s="87"/>
    </row>
    <row r="26" spans="1:14" ht="12.75">
      <c r="A26" s="94"/>
      <c r="B26" s="94"/>
      <c r="H26" s="86"/>
      <c r="I26" s="87"/>
      <c r="J26" s="87"/>
      <c r="K26" s="87"/>
      <c r="L26" s="87"/>
      <c r="M26" s="87"/>
      <c r="N26" s="87"/>
    </row>
    <row r="27" spans="8:14" ht="12.75">
      <c r="H27" s="86"/>
      <c r="I27" s="87"/>
      <c r="J27" s="95"/>
      <c r="K27" s="87"/>
      <c r="L27" s="87"/>
      <c r="M27" s="87"/>
      <c r="N27" s="87"/>
    </row>
    <row r="29" ht="12.75">
      <c r="J29" s="96"/>
    </row>
  </sheetData>
  <mergeCells count="5">
    <mergeCell ref="A24:G24"/>
    <mergeCell ref="A23:G23"/>
    <mergeCell ref="A1:G1"/>
    <mergeCell ref="A22:G22"/>
    <mergeCell ref="A2:B2"/>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pageSetUpPr fitToPage="1"/>
  </sheetPr>
  <dimension ref="A1:L26"/>
  <sheetViews>
    <sheetView showGridLines="0" workbookViewId="0" topLeftCell="A1">
      <selection activeCell="A1" sqref="A1:G1"/>
    </sheetView>
  </sheetViews>
  <sheetFormatPr defaultColWidth="11.421875" defaultRowHeight="12.75"/>
  <cols>
    <col min="1" max="1" width="55.57421875" style="41" customWidth="1"/>
    <col min="2" max="3" width="8.28125" style="41" customWidth="1"/>
    <col min="4" max="4" width="9.00390625" style="41" customWidth="1"/>
    <col min="5" max="6" width="8.28125" style="41" customWidth="1"/>
    <col min="7" max="7" width="9.7109375" style="41" customWidth="1"/>
    <col min="8" max="16384" width="11.421875" style="41" customWidth="1"/>
  </cols>
  <sheetData>
    <row r="1" spans="1:7" s="40" customFormat="1" ht="30.75" customHeight="1" thickBot="1">
      <c r="A1" s="618" t="s">
        <v>384</v>
      </c>
      <c r="B1" s="618"/>
      <c r="C1" s="618"/>
      <c r="D1" s="618"/>
      <c r="E1" s="618"/>
      <c r="F1" s="618"/>
      <c r="G1" s="618"/>
    </row>
    <row r="2" spans="1:7" ht="12" customHeight="1" thickBot="1">
      <c r="A2" s="633"/>
      <c r="B2" s="632" t="s">
        <v>372</v>
      </c>
      <c r="C2" s="632"/>
      <c r="D2" s="632"/>
      <c r="E2" s="632" t="s">
        <v>373</v>
      </c>
      <c r="F2" s="632"/>
      <c r="G2" s="632"/>
    </row>
    <row r="3" spans="1:7" ht="12" customHeight="1" thickBot="1">
      <c r="A3" s="633"/>
      <c r="B3" s="329" t="s">
        <v>36</v>
      </c>
      <c r="C3" s="329" t="s">
        <v>34</v>
      </c>
      <c r="D3" s="331" t="s">
        <v>220</v>
      </c>
      <c r="E3" s="329" t="s">
        <v>36</v>
      </c>
      <c r="F3" s="329" t="s">
        <v>34</v>
      </c>
      <c r="G3" s="331" t="s">
        <v>220</v>
      </c>
    </row>
    <row r="4" spans="1:7" ht="12" customHeight="1">
      <c r="A4" s="462" t="s">
        <v>374</v>
      </c>
      <c r="B4" s="463"/>
      <c r="C4" s="463"/>
      <c r="D4" s="464"/>
      <c r="E4" s="463"/>
      <c r="F4" s="463"/>
      <c r="G4" s="464"/>
    </row>
    <row r="5" spans="1:7" ht="12" customHeight="1">
      <c r="A5" s="465" t="s">
        <v>375</v>
      </c>
      <c r="B5" s="466">
        <v>17194</v>
      </c>
      <c r="C5" s="466">
        <v>12815</v>
      </c>
      <c r="D5" s="467">
        <f>SUM(B5:C5)</f>
        <v>30009</v>
      </c>
      <c r="E5" s="466">
        <v>2230</v>
      </c>
      <c r="F5" s="466">
        <v>12222</v>
      </c>
      <c r="G5" s="467">
        <f>SUM(E5:F5)</f>
        <v>14452</v>
      </c>
    </row>
    <row r="6" spans="1:7" ht="12" customHeight="1">
      <c r="A6" s="465" t="s">
        <v>376</v>
      </c>
      <c r="B6" s="468">
        <v>21.331</v>
      </c>
      <c r="C6" s="468">
        <v>24.738</v>
      </c>
      <c r="D6" s="469">
        <v>22.786</v>
      </c>
      <c r="E6" s="468">
        <v>9.032</v>
      </c>
      <c r="F6" s="468">
        <v>18.649</v>
      </c>
      <c r="G6" s="469">
        <v>17.165</v>
      </c>
    </row>
    <row r="7" spans="1:7" ht="12" customHeight="1">
      <c r="A7" s="470" t="s">
        <v>377</v>
      </c>
      <c r="B7" s="471"/>
      <c r="C7" s="471"/>
      <c r="D7" s="472"/>
      <c r="E7" s="471"/>
      <c r="F7" s="471"/>
      <c r="G7" s="472"/>
    </row>
    <row r="8" spans="1:7" ht="12" customHeight="1">
      <c r="A8" s="465" t="s">
        <v>375</v>
      </c>
      <c r="B8" s="466">
        <v>8946</v>
      </c>
      <c r="C8" s="466">
        <v>263</v>
      </c>
      <c r="D8" s="467">
        <f>SUM(B8:C8)</f>
        <v>9209</v>
      </c>
      <c r="E8" s="466">
        <v>24</v>
      </c>
      <c r="F8" s="466">
        <v>7717</v>
      </c>
      <c r="G8" s="467">
        <f>SUM(E8:F8)</f>
        <v>7741</v>
      </c>
    </row>
    <row r="9" spans="1:12" s="51" customFormat="1" ht="12.75" customHeight="1">
      <c r="A9" s="143" t="s">
        <v>378</v>
      </c>
      <c r="B9" s="473">
        <v>35.699</v>
      </c>
      <c r="C9" s="473">
        <v>33.455</v>
      </c>
      <c r="D9" s="474">
        <v>35.635</v>
      </c>
      <c r="E9" s="475" t="s">
        <v>247</v>
      </c>
      <c r="F9" s="473">
        <v>21.606</v>
      </c>
      <c r="G9" s="474">
        <v>21.558</v>
      </c>
      <c r="J9" s="111"/>
      <c r="K9" s="111"/>
      <c r="L9" s="111"/>
    </row>
    <row r="10" spans="1:7" ht="12" customHeight="1">
      <c r="A10" s="470" t="s">
        <v>379</v>
      </c>
      <c r="B10" s="471"/>
      <c r="C10" s="471"/>
      <c r="D10" s="471"/>
      <c r="E10" s="471"/>
      <c r="F10" s="471"/>
      <c r="G10" s="471"/>
    </row>
    <row r="11" spans="1:7" ht="12" customHeight="1">
      <c r="A11" s="465" t="s">
        <v>375</v>
      </c>
      <c r="B11" s="466">
        <v>2346</v>
      </c>
      <c r="C11" s="466">
        <v>391</v>
      </c>
      <c r="D11" s="476">
        <v>2737</v>
      </c>
      <c r="E11" s="466">
        <v>77</v>
      </c>
      <c r="F11" s="466">
        <v>2017</v>
      </c>
      <c r="G11" s="476">
        <v>2094</v>
      </c>
    </row>
    <row r="12" spans="1:12" s="51" customFormat="1" ht="12.75" customHeight="1">
      <c r="A12" s="143" t="s">
        <v>376</v>
      </c>
      <c r="B12" s="473">
        <v>23.2</v>
      </c>
      <c r="C12" s="473">
        <v>28</v>
      </c>
      <c r="D12" s="474">
        <v>23.9</v>
      </c>
      <c r="E12" s="475">
        <v>11.4</v>
      </c>
      <c r="F12" s="473">
        <v>20.5</v>
      </c>
      <c r="G12" s="474">
        <v>20.2</v>
      </c>
      <c r="J12" s="111"/>
      <c r="K12" s="111"/>
      <c r="L12" s="111"/>
    </row>
    <row r="13" spans="1:7" s="70" customFormat="1" ht="12" customHeight="1">
      <c r="A13" s="420" t="s">
        <v>217</v>
      </c>
      <c r="B13" s="471"/>
      <c r="C13" s="471"/>
      <c r="D13" s="467"/>
      <c r="E13" s="471"/>
      <c r="F13" s="471"/>
      <c r="G13" s="467"/>
    </row>
    <row r="14" spans="1:7" s="70" customFormat="1" ht="12" customHeight="1">
      <c r="A14" s="465" t="s">
        <v>375</v>
      </c>
      <c r="B14" s="466">
        <v>5646</v>
      </c>
      <c r="C14" s="466">
        <v>3681</v>
      </c>
      <c r="D14" s="467">
        <v>9327</v>
      </c>
      <c r="E14" s="466">
        <v>553</v>
      </c>
      <c r="F14" s="466">
        <v>3543</v>
      </c>
      <c r="G14" s="467">
        <v>4096</v>
      </c>
    </row>
    <row r="15" spans="1:7" s="70" customFormat="1" ht="12" customHeight="1">
      <c r="A15" s="465" t="s">
        <v>378</v>
      </c>
      <c r="B15" s="468">
        <v>17.3</v>
      </c>
      <c r="C15" s="468">
        <v>20.1</v>
      </c>
      <c r="D15" s="469">
        <v>18.4</v>
      </c>
      <c r="E15" s="477">
        <v>8.4</v>
      </c>
      <c r="F15" s="477">
        <v>19</v>
      </c>
      <c r="G15" s="478">
        <v>17.5</v>
      </c>
    </row>
    <row r="16" spans="1:7" s="70" customFormat="1" ht="12" customHeight="1">
      <c r="A16" s="420" t="s">
        <v>218</v>
      </c>
      <c r="B16" s="471"/>
      <c r="C16" s="471"/>
      <c r="D16" s="467"/>
      <c r="E16" s="471"/>
      <c r="F16" s="471"/>
      <c r="G16" s="467"/>
    </row>
    <row r="17" spans="1:7" s="70" customFormat="1" ht="12" customHeight="1">
      <c r="A17" s="465" t="s">
        <v>375</v>
      </c>
      <c r="B17" s="466">
        <v>1970</v>
      </c>
      <c r="C17" s="466">
        <v>4836</v>
      </c>
      <c r="D17" s="467">
        <v>6806</v>
      </c>
      <c r="E17" s="466">
        <v>694</v>
      </c>
      <c r="F17" s="466">
        <v>1082</v>
      </c>
      <c r="G17" s="467">
        <v>1776</v>
      </c>
    </row>
    <row r="18" spans="1:7" s="70" customFormat="1" ht="12" customHeight="1">
      <c r="A18" s="465" t="s">
        <v>378</v>
      </c>
      <c r="B18" s="468">
        <v>17.7</v>
      </c>
      <c r="C18" s="468">
        <v>22.3</v>
      </c>
      <c r="D18" s="469">
        <v>21</v>
      </c>
      <c r="E18" s="477">
        <v>8.3</v>
      </c>
      <c r="F18" s="477">
        <v>18.2</v>
      </c>
      <c r="G18" s="478">
        <v>14.3</v>
      </c>
    </row>
    <row r="19" spans="1:7" s="70" customFormat="1" ht="12" customHeight="1">
      <c r="A19" s="420" t="s">
        <v>380</v>
      </c>
      <c r="B19" s="471"/>
      <c r="C19" s="471"/>
      <c r="D19" s="467"/>
      <c r="E19" s="471"/>
      <c r="F19" s="471"/>
      <c r="G19" s="467"/>
    </row>
    <row r="20" spans="1:7" s="70" customFormat="1" ht="12.75">
      <c r="A20" s="465" t="s">
        <v>375</v>
      </c>
      <c r="B20" s="466">
        <v>7616</v>
      </c>
      <c r="C20" s="466">
        <v>8517</v>
      </c>
      <c r="D20" s="467">
        <v>16133</v>
      </c>
      <c r="E20" s="466">
        <v>1247</v>
      </c>
      <c r="F20" s="466">
        <v>4625</v>
      </c>
      <c r="G20" s="467">
        <v>5872</v>
      </c>
    </row>
    <row r="21" spans="1:12" s="51" customFormat="1" ht="12.75" customHeight="1" thickBot="1">
      <c r="A21" s="479" t="s">
        <v>381</v>
      </c>
      <c r="B21" s="480">
        <v>17.4</v>
      </c>
      <c r="C21" s="480">
        <v>21.3</v>
      </c>
      <c r="D21" s="481">
        <v>19.5</v>
      </c>
      <c r="E21" s="480">
        <v>8.4</v>
      </c>
      <c r="F21" s="480">
        <v>18.8</v>
      </c>
      <c r="G21" s="481">
        <v>16.6</v>
      </c>
      <c r="J21" s="111"/>
      <c r="K21" s="111"/>
      <c r="L21" s="111"/>
    </row>
    <row r="22" spans="1:7" ht="12.75">
      <c r="A22" s="38" t="s">
        <v>382</v>
      </c>
      <c r="B22" s="127"/>
      <c r="C22" s="127"/>
      <c r="D22" s="127"/>
      <c r="E22" s="127"/>
      <c r="F22" s="127"/>
      <c r="G22" s="127"/>
    </row>
    <row r="23" ht="12.75">
      <c r="A23" s="128" t="s">
        <v>385</v>
      </c>
    </row>
    <row r="24" ht="12.75">
      <c r="A24" s="128" t="s">
        <v>383</v>
      </c>
    </row>
    <row r="25" ht="12.75">
      <c r="A25" s="128" t="s">
        <v>228</v>
      </c>
    </row>
    <row r="26" ht="12.75">
      <c r="A26" s="116"/>
    </row>
  </sheetData>
  <mergeCells count="4">
    <mergeCell ref="A1:G1"/>
    <mergeCell ref="B2:D2"/>
    <mergeCell ref="E2:G2"/>
    <mergeCell ref="A2:A3"/>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AE53"/>
  <sheetViews>
    <sheetView showGridLines="0" workbookViewId="0" topLeftCell="A1">
      <selection activeCell="A1" sqref="A1:N1"/>
    </sheetView>
  </sheetViews>
  <sheetFormatPr defaultColWidth="11.421875" defaultRowHeight="12.75"/>
  <cols>
    <col min="1" max="1" width="40.140625" style="1" customWidth="1"/>
    <col min="2" max="2" width="10.140625" style="1" customWidth="1"/>
    <col min="3" max="4" width="7.7109375" style="1" customWidth="1"/>
    <col min="5" max="5" width="8.7109375" style="1" customWidth="1"/>
    <col min="6" max="7" width="7.7109375" style="1" customWidth="1"/>
    <col min="8" max="8" width="8.7109375" style="1" customWidth="1"/>
    <col min="9" max="9" width="7.7109375" style="1" customWidth="1"/>
    <col min="10" max="10" width="7.57421875" style="1" customWidth="1"/>
    <col min="11" max="11" width="8.7109375" style="1" customWidth="1"/>
    <col min="12" max="13" width="7.7109375" style="1" customWidth="1"/>
    <col min="14" max="14" width="9.140625" style="1" customWidth="1"/>
    <col min="15" max="16" width="7.7109375" style="1" customWidth="1"/>
    <col min="17" max="17" width="8.7109375" style="1" customWidth="1"/>
    <col min="18" max="20" width="7.7109375" style="1" customWidth="1"/>
    <col min="21" max="16384" width="11.421875" style="1" customWidth="1"/>
  </cols>
  <sheetData>
    <row r="1" spans="1:14" ht="30" customHeight="1" thickBot="1">
      <c r="A1" s="547" t="s">
        <v>254</v>
      </c>
      <c r="B1" s="547"/>
      <c r="C1" s="547"/>
      <c r="D1" s="547"/>
      <c r="E1" s="547"/>
      <c r="F1" s="547"/>
      <c r="G1" s="547"/>
      <c r="H1" s="547"/>
      <c r="I1" s="547"/>
      <c r="J1" s="547"/>
      <c r="K1" s="547"/>
      <c r="L1" s="547"/>
      <c r="M1" s="547"/>
      <c r="N1" s="547"/>
    </row>
    <row r="2" spans="1:20" ht="32.25" customHeight="1" thickBot="1">
      <c r="A2" s="544" t="s">
        <v>292</v>
      </c>
      <c r="B2" s="536" t="s">
        <v>27</v>
      </c>
      <c r="C2" s="536"/>
      <c r="D2" s="536"/>
      <c r="E2" s="536"/>
      <c r="F2" s="536"/>
      <c r="G2" s="536"/>
      <c r="H2" s="537"/>
      <c r="I2" s="553"/>
      <c r="J2" s="553"/>
      <c r="K2" s="536" t="s">
        <v>28</v>
      </c>
      <c r="L2" s="536"/>
      <c r="M2" s="553"/>
      <c r="N2" s="536" t="s">
        <v>29</v>
      </c>
      <c r="O2" s="536"/>
      <c r="P2" s="553"/>
      <c r="Q2" s="536" t="s">
        <v>30</v>
      </c>
      <c r="R2" s="536"/>
      <c r="S2" s="536"/>
      <c r="T2" s="102"/>
    </row>
    <row r="3" spans="1:21" ht="30" customHeight="1" thickBot="1">
      <c r="A3" s="544"/>
      <c r="B3" s="537" t="s">
        <v>290</v>
      </c>
      <c r="C3" s="537"/>
      <c r="D3" s="553"/>
      <c r="E3" s="537" t="s">
        <v>283</v>
      </c>
      <c r="F3" s="537"/>
      <c r="G3" s="553"/>
      <c r="H3" s="554" t="s">
        <v>282</v>
      </c>
      <c r="I3" s="554"/>
      <c r="J3" s="554"/>
      <c r="K3" s="557" t="s">
        <v>280</v>
      </c>
      <c r="L3" s="537"/>
      <c r="M3" s="553"/>
      <c r="N3" s="557" t="s">
        <v>280</v>
      </c>
      <c r="O3" s="537"/>
      <c r="P3" s="559"/>
      <c r="Q3" s="557" t="s">
        <v>280</v>
      </c>
      <c r="R3" s="537"/>
      <c r="S3" s="559"/>
      <c r="T3" s="26"/>
      <c r="U3" s="3"/>
    </row>
    <row r="4" spans="1:31" s="8" customFormat="1" ht="60" customHeight="1" thickBot="1">
      <c r="A4" s="207"/>
      <c r="B4" s="208" t="s">
        <v>313</v>
      </c>
      <c r="C4" s="208" t="s">
        <v>272</v>
      </c>
      <c r="D4" s="208" t="s">
        <v>39</v>
      </c>
      <c r="E4" s="208" t="s">
        <v>313</v>
      </c>
      <c r="F4" s="208" t="s">
        <v>272</v>
      </c>
      <c r="G4" s="208" t="s">
        <v>39</v>
      </c>
      <c r="H4" s="208" t="s">
        <v>313</v>
      </c>
      <c r="I4" s="208" t="s">
        <v>272</v>
      </c>
      <c r="J4" s="208" t="s">
        <v>39</v>
      </c>
      <c r="K4" s="208" t="s">
        <v>313</v>
      </c>
      <c r="L4" s="208" t="s">
        <v>255</v>
      </c>
      <c r="M4" s="208" t="s">
        <v>39</v>
      </c>
      <c r="N4" s="208" t="s">
        <v>313</v>
      </c>
      <c r="O4" s="208" t="s">
        <v>255</v>
      </c>
      <c r="P4" s="208" t="s">
        <v>39</v>
      </c>
      <c r="Q4" s="208" t="s">
        <v>313</v>
      </c>
      <c r="R4" s="208" t="s">
        <v>255</v>
      </c>
      <c r="S4" s="208" t="s">
        <v>39</v>
      </c>
      <c r="U4" s="3"/>
      <c r="Z4" s="1"/>
      <c r="AA4" s="1"/>
      <c r="AB4" s="1"/>
      <c r="AC4" s="1"/>
      <c r="AD4" s="1"/>
      <c r="AE4" s="1"/>
    </row>
    <row r="5" spans="1:19" ht="22.5">
      <c r="A5" s="209" t="s">
        <v>277</v>
      </c>
      <c r="B5" s="210">
        <v>46973</v>
      </c>
      <c r="C5" s="210">
        <v>6336</v>
      </c>
      <c r="D5" s="210">
        <v>2848</v>
      </c>
      <c r="E5" s="210">
        <v>59015</v>
      </c>
      <c r="F5" s="210">
        <v>7183</v>
      </c>
      <c r="G5" s="210">
        <v>3897</v>
      </c>
      <c r="H5" s="210">
        <v>11869</v>
      </c>
      <c r="I5" s="210">
        <v>6</v>
      </c>
      <c r="J5" s="210">
        <v>1202</v>
      </c>
      <c r="K5" s="211">
        <v>21215</v>
      </c>
      <c r="L5" s="211">
        <v>4403</v>
      </c>
      <c r="M5" s="211">
        <v>3072</v>
      </c>
      <c r="N5" s="211">
        <v>17712</v>
      </c>
      <c r="O5" s="211">
        <v>5534</v>
      </c>
      <c r="P5" s="211">
        <v>1837</v>
      </c>
      <c r="Q5" s="211">
        <v>38927</v>
      </c>
      <c r="R5" s="211">
        <v>9937</v>
      </c>
      <c r="S5" s="211">
        <v>4909</v>
      </c>
    </row>
    <row r="6" spans="1:19" ht="12.75">
      <c r="A6" s="212" t="s">
        <v>35</v>
      </c>
      <c r="B6" s="142">
        <v>0.4706746428799523</v>
      </c>
      <c r="C6" s="142">
        <v>0.01341540404040404</v>
      </c>
      <c r="D6" s="142">
        <v>0.37956460674157305</v>
      </c>
      <c r="E6" s="142">
        <v>0.5102262136744895</v>
      </c>
      <c r="F6" s="142">
        <v>0.016566894055408603</v>
      </c>
      <c r="G6" s="142">
        <v>0.4331537079804978</v>
      </c>
      <c r="H6" s="142">
        <v>0.9239194540399359</v>
      </c>
      <c r="I6" s="142">
        <v>0.16666666666666666</v>
      </c>
      <c r="J6" s="142">
        <v>0.8527454242928453</v>
      </c>
      <c r="K6" s="172">
        <v>0.496</v>
      </c>
      <c r="L6" s="172">
        <v>0.005</v>
      </c>
      <c r="M6" s="172">
        <v>0.458</v>
      </c>
      <c r="N6" s="172">
        <v>0.227</v>
      </c>
      <c r="O6" s="172">
        <v>0.002</v>
      </c>
      <c r="P6" s="172">
        <v>0.222</v>
      </c>
      <c r="Q6" s="172">
        <v>0.374</v>
      </c>
      <c r="R6" s="172">
        <v>0.004</v>
      </c>
      <c r="S6" s="172">
        <v>0.37</v>
      </c>
    </row>
    <row r="7" spans="1:19" ht="12.75">
      <c r="A7" s="212" t="s">
        <v>37</v>
      </c>
      <c r="B7" s="142">
        <v>0.5293253571200477</v>
      </c>
      <c r="C7" s="142">
        <v>0.9865845959595959</v>
      </c>
      <c r="D7" s="142">
        <v>0.620435393258427</v>
      </c>
      <c r="E7" s="142">
        <v>0.48977378632551044</v>
      </c>
      <c r="F7" s="142">
        <v>0.9834331059445914</v>
      </c>
      <c r="G7" s="142">
        <v>0.5668462920195022</v>
      </c>
      <c r="H7" s="142">
        <v>0.07608054596006403</v>
      </c>
      <c r="I7" s="142">
        <v>0.8333333333333334</v>
      </c>
      <c r="J7" s="142">
        <v>0.14725457570715475</v>
      </c>
      <c r="K7" s="172">
        <v>0.504</v>
      </c>
      <c r="L7" s="172">
        <v>0.995</v>
      </c>
      <c r="M7" s="172">
        <v>0.542</v>
      </c>
      <c r="N7" s="172">
        <v>0.773</v>
      </c>
      <c r="O7" s="172">
        <v>0.998</v>
      </c>
      <c r="P7" s="172">
        <v>0.778</v>
      </c>
      <c r="Q7" s="172">
        <v>0.626</v>
      </c>
      <c r="R7" s="172">
        <v>0.996</v>
      </c>
      <c r="S7" s="172">
        <v>0.63</v>
      </c>
    </row>
    <row r="8" spans="1:19" ht="12.75">
      <c r="A8" s="213"/>
      <c r="B8" s="143"/>
      <c r="C8" s="143"/>
      <c r="D8" s="143"/>
      <c r="E8" s="143"/>
      <c r="F8" s="143"/>
      <c r="G8" s="143"/>
      <c r="H8" s="190"/>
      <c r="I8" s="145"/>
      <c r="J8" s="145"/>
      <c r="K8" s="145"/>
      <c r="L8" s="143"/>
      <c r="M8" s="143"/>
      <c r="N8" s="143"/>
      <c r="O8" s="190"/>
      <c r="P8" s="190"/>
      <c r="Q8" s="143"/>
      <c r="R8" s="190"/>
      <c r="S8" s="190"/>
    </row>
    <row r="9" spans="1:21" ht="24" customHeight="1">
      <c r="A9" s="214" t="s">
        <v>41</v>
      </c>
      <c r="B9" s="144">
        <v>11405</v>
      </c>
      <c r="C9" s="144">
        <v>1682</v>
      </c>
      <c r="D9" s="144">
        <v>549</v>
      </c>
      <c r="E9" s="144">
        <v>15548</v>
      </c>
      <c r="F9" s="144">
        <v>1771</v>
      </c>
      <c r="G9" s="144">
        <v>859</v>
      </c>
      <c r="H9" s="145"/>
      <c r="I9" s="145"/>
      <c r="J9" s="145"/>
      <c r="K9" s="197">
        <v>1784</v>
      </c>
      <c r="L9" s="197">
        <v>49</v>
      </c>
      <c r="M9" s="197">
        <v>132</v>
      </c>
      <c r="N9" s="197">
        <v>11847</v>
      </c>
      <c r="O9" s="197">
        <v>3786</v>
      </c>
      <c r="P9" s="197">
        <v>1007</v>
      </c>
      <c r="Q9" s="197">
        <v>13631</v>
      </c>
      <c r="R9" s="197">
        <v>3835</v>
      </c>
      <c r="S9" s="197">
        <v>1139</v>
      </c>
      <c r="U9" s="75"/>
    </row>
    <row r="10" spans="1:19" ht="12.75">
      <c r="A10" s="212" t="s">
        <v>35</v>
      </c>
      <c r="B10" s="215">
        <v>0.5646646207803595</v>
      </c>
      <c r="C10" s="215">
        <v>0.0017835909631391202</v>
      </c>
      <c r="D10" s="215">
        <v>0.5154826958105647</v>
      </c>
      <c r="E10" s="215">
        <v>0.6586699253923334</v>
      </c>
      <c r="F10" s="215">
        <v>0.00564652738565782</v>
      </c>
      <c r="G10" s="215">
        <v>0.6379511059371362</v>
      </c>
      <c r="H10" s="216"/>
      <c r="I10" s="217"/>
      <c r="J10" s="216"/>
      <c r="K10" s="172">
        <v>0.913</v>
      </c>
      <c r="L10" s="172">
        <v>0.041</v>
      </c>
      <c r="M10" s="172">
        <v>0.902</v>
      </c>
      <c r="N10" s="172">
        <v>0.163</v>
      </c>
      <c r="O10" s="172">
        <v>0</v>
      </c>
      <c r="P10" s="172">
        <v>0.135</v>
      </c>
      <c r="Q10" s="172">
        <v>0.261</v>
      </c>
      <c r="R10" s="172">
        <v>0.001</v>
      </c>
      <c r="S10" s="172">
        <v>0.224</v>
      </c>
    </row>
    <row r="11" spans="1:19" ht="13.5" thickBot="1">
      <c r="A11" s="218" t="s">
        <v>37</v>
      </c>
      <c r="B11" s="219">
        <v>0.4353353792196405</v>
      </c>
      <c r="C11" s="219">
        <v>0.9982164090368609</v>
      </c>
      <c r="D11" s="219">
        <v>0.48451730418943534</v>
      </c>
      <c r="E11" s="219">
        <v>0.34133007460766657</v>
      </c>
      <c r="F11" s="219">
        <v>0.9943534726143421</v>
      </c>
      <c r="G11" s="219">
        <v>0.3620488940628638</v>
      </c>
      <c r="H11" s="220"/>
      <c r="I11" s="221"/>
      <c r="J11" s="220"/>
      <c r="K11" s="222">
        <v>0.087</v>
      </c>
      <c r="L11" s="222">
        <v>0.959</v>
      </c>
      <c r="M11" s="222">
        <v>0.098</v>
      </c>
      <c r="N11" s="222">
        <v>0.837</v>
      </c>
      <c r="O11" s="222">
        <v>1</v>
      </c>
      <c r="P11" s="222">
        <v>0.865</v>
      </c>
      <c r="Q11" s="222">
        <v>0.739</v>
      </c>
      <c r="R11" s="222">
        <v>0.999</v>
      </c>
      <c r="S11" s="222">
        <v>0.776</v>
      </c>
    </row>
    <row r="12" spans="1:19" ht="12.75" customHeight="1">
      <c r="A12" s="205"/>
      <c r="B12" s="157"/>
      <c r="C12" s="157"/>
      <c r="D12" s="157"/>
      <c r="E12" s="157"/>
      <c r="F12" s="157"/>
      <c r="G12" s="157"/>
      <c r="H12" s="195"/>
      <c r="I12" s="206"/>
      <c r="J12" s="195"/>
      <c r="K12" s="157"/>
      <c r="L12" s="157"/>
      <c r="M12" s="157"/>
      <c r="N12" s="157"/>
      <c r="O12" s="166"/>
      <c r="P12" s="166"/>
      <c r="Q12" s="157"/>
      <c r="R12" s="166"/>
      <c r="S12" s="166"/>
    </row>
    <row r="13" spans="1:22" ht="12.75">
      <c r="A13" s="223" t="s">
        <v>42</v>
      </c>
      <c r="B13" s="224"/>
      <c r="C13" s="224"/>
      <c r="D13" s="224"/>
      <c r="E13" s="224"/>
      <c r="F13" s="224"/>
      <c r="G13" s="224"/>
      <c r="H13" s="224"/>
      <c r="I13" s="225"/>
      <c r="J13" s="224"/>
      <c r="K13" s="224"/>
      <c r="L13" s="224"/>
      <c r="M13" s="224"/>
      <c r="N13" s="224"/>
      <c r="O13" s="226"/>
      <c r="P13" s="226"/>
      <c r="Q13" s="224"/>
      <c r="R13" s="226"/>
      <c r="S13" s="226"/>
      <c r="U13" s="542"/>
      <c r="V13" s="542"/>
    </row>
    <row r="14" spans="1:19" ht="12.75">
      <c r="A14" s="213" t="s">
        <v>43</v>
      </c>
      <c r="B14" s="170">
        <v>60.0362</v>
      </c>
      <c r="C14" s="170">
        <v>55.6935</v>
      </c>
      <c r="D14" s="170">
        <v>55.9135</v>
      </c>
      <c r="E14" s="170">
        <v>59.7903</v>
      </c>
      <c r="F14" s="170">
        <v>55.4875</v>
      </c>
      <c r="G14" s="170">
        <v>55.6827</v>
      </c>
      <c r="H14" s="170">
        <v>46.6905</v>
      </c>
      <c r="I14" s="227" t="s">
        <v>247</v>
      </c>
      <c r="J14" s="170">
        <v>26.8163</v>
      </c>
      <c r="K14" s="199">
        <v>60.2</v>
      </c>
      <c r="L14" s="199">
        <v>56.7</v>
      </c>
      <c r="M14" s="199">
        <v>55.4</v>
      </c>
      <c r="N14" s="199">
        <v>57.8</v>
      </c>
      <c r="O14" s="143">
        <v>52.4</v>
      </c>
      <c r="P14" s="143">
        <v>53.9</v>
      </c>
      <c r="Q14" s="199">
        <v>59.1</v>
      </c>
      <c r="R14" s="143">
        <v>54.3</v>
      </c>
      <c r="S14" s="143">
        <v>54.8</v>
      </c>
    </row>
    <row r="15" spans="1:22" ht="12.75">
      <c r="A15" s="213" t="s">
        <v>44</v>
      </c>
      <c r="B15" s="170">
        <v>60.2981</v>
      </c>
      <c r="C15" s="170">
        <v>55.7637</v>
      </c>
      <c r="D15" s="170">
        <v>55.9491</v>
      </c>
      <c r="E15" s="170">
        <v>60.0282</v>
      </c>
      <c r="F15" s="170">
        <v>55.5576</v>
      </c>
      <c r="G15" s="170">
        <v>55.7136</v>
      </c>
      <c r="H15" s="170">
        <v>46.7777</v>
      </c>
      <c r="I15" s="227" t="s">
        <v>247</v>
      </c>
      <c r="J15" s="170">
        <v>26.9312</v>
      </c>
      <c r="K15" s="178">
        <v>60.5</v>
      </c>
      <c r="L15" s="178">
        <v>56.8</v>
      </c>
      <c r="M15" s="199">
        <v>55.4</v>
      </c>
      <c r="N15" s="199">
        <v>58.1</v>
      </c>
      <c r="O15" s="143">
        <v>52.4</v>
      </c>
      <c r="P15" s="143">
        <v>53.9</v>
      </c>
      <c r="Q15" s="199">
        <v>59.4</v>
      </c>
      <c r="R15" s="143">
        <v>54.3</v>
      </c>
      <c r="S15" s="143">
        <v>54.9</v>
      </c>
      <c r="U15" s="541"/>
      <c r="V15" s="541"/>
    </row>
    <row r="16" spans="1:19" ht="22.5">
      <c r="A16" s="228" t="s">
        <v>45</v>
      </c>
      <c r="B16" s="172">
        <v>0.9739637664190066</v>
      </c>
      <c r="C16" s="172">
        <v>0.9982638888888888</v>
      </c>
      <c r="D16" s="172">
        <v>0.9985955056179775</v>
      </c>
      <c r="E16" s="172">
        <v>0.9768702872151148</v>
      </c>
      <c r="F16" s="172">
        <v>0.9981901712376444</v>
      </c>
      <c r="G16" s="172">
        <v>0.9989735694123685</v>
      </c>
      <c r="H16" s="172">
        <v>0.993596764681102</v>
      </c>
      <c r="I16" s="229" t="s">
        <v>247</v>
      </c>
      <c r="J16" s="172">
        <v>0.9983361064891847</v>
      </c>
      <c r="K16" s="147">
        <v>0.93</v>
      </c>
      <c r="L16" s="147">
        <v>0.948</v>
      </c>
      <c r="M16" s="172">
        <v>0.974</v>
      </c>
      <c r="N16" s="172">
        <v>0.912</v>
      </c>
      <c r="O16" s="230">
        <v>0.934</v>
      </c>
      <c r="P16" s="230">
        <v>0.969</v>
      </c>
      <c r="Q16" s="172">
        <v>0.922</v>
      </c>
      <c r="R16" s="230">
        <v>0.941</v>
      </c>
      <c r="S16" s="230">
        <v>0.972</v>
      </c>
    </row>
    <row r="17" spans="1:19" ht="12.75">
      <c r="A17" s="228"/>
      <c r="B17" s="173"/>
      <c r="C17" s="173"/>
      <c r="D17" s="173"/>
      <c r="E17" s="173"/>
      <c r="F17" s="173"/>
      <c r="G17" s="173"/>
      <c r="H17" s="173"/>
      <c r="I17" s="231"/>
      <c r="J17" s="173"/>
      <c r="K17" s="147"/>
      <c r="L17" s="147"/>
      <c r="M17" s="147"/>
      <c r="N17" s="178"/>
      <c r="O17" s="232"/>
      <c r="P17" s="232"/>
      <c r="Q17" s="178"/>
      <c r="R17" s="232"/>
      <c r="S17" s="232"/>
    </row>
    <row r="18" spans="1:19" ht="12.75" customHeight="1">
      <c r="A18" s="228" t="s">
        <v>291</v>
      </c>
      <c r="B18" s="174">
        <v>140.076</v>
      </c>
      <c r="C18" s="174">
        <v>111.985</v>
      </c>
      <c r="D18" s="174">
        <v>112.259</v>
      </c>
      <c r="E18" s="174">
        <v>140.862</v>
      </c>
      <c r="F18" s="174">
        <v>111.345</v>
      </c>
      <c r="G18" s="174">
        <v>114.901</v>
      </c>
      <c r="H18" s="174">
        <v>107.036</v>
      </c>
      <c r="I18" s="233" t="s">
        <v>247</v>
      </c>
      <c r="J18" s="174">
        <v>25.044</v>
      </c>
      <c r="K18" s="199">
        <v>120.7</v>
      </c>
      <c r="L18" s="199">
        <v>90.1</v>
      </c>
      <c r="M18" s="199">
        <v>87.8</v>
      </c>
      <c r="N18" s="199">
        <v>128.7</v>
      </c>
      <c r="O18" s="143">
        <v>99.4</v>
      </c>
      <c r="P18" s="143">
        <v>105.3</v>
      </c>
      <c r="Q18" s="199">
        <v>124.3</v>
      </c>
      <c r="R18" s="143">
        <v>95.3</v>
      </c>
      <c r="S18" s="143">
        <v>94.4</v>
      </c>
    </row>
    <row r="19" spans="1:19" ht="12.75" customHeight="1">
      <c r="A19" s="228" t="s">
        <v>46</v>
      </c>
      <c r="B19" s="174">
        <v>6.1397</v>
      </c>
      <c r="C19" s="174">
        <v>12.0996</v>
      </c>
      <c r="D19" s="174">
        <v>4.5642</v>
      </c>
      <c r="E19" s="174">
        <v>5.3728</v>
      </c>
      <c r="F19" s="174">
        <v>11.8187</v>
      </c>
      <c r="G19" s="174">
        <v>3.8717</v>
      </c>
      <c r="H19" s="174">
        <v>36.3225</v>
      </c>
      <c r="I19" s="233" t="s">
        <v>247</v>
      </c>
      <c r="J19" s="174">
        <v>7.6589</v>
      </c>
      <c r="K19" s="143">
        <v>2.7</v>
      </c>
      <c r="L19" s="143">
        <v>6</v>
      </c>
      <c r="M19" s="178">
        <v>1.4</v>
      </c>
      <c r="N19" s="143">
        <v>4.1</v>
      </c>
      <c r="O19" s="143">
        <v>10.1</v>
      </c>
      <c r="P19" s="178">
        <v>3.4</v>
      </c>
      <c r="Q19" s="143">
        <v>3.4</v>
      </c>
      <c r="R19" s="143">
        <v>8.3</v>
      </c>
      <c r="S19" s="178">
        <v>2.1</v>
      </c>
    </row>
    <row r="20" spans="1:19" ht="22.5">
      <c r="A20" s="228" t="s">
        <v>47</v>
      </c>
      <c r="B20" s="174">
        <v>166.266</v>
      </c>
      <c r="C20" s="174">
        <v>151.029</v>
      </c>
      <c r="D20" s="174">
        <v>139.722</v>
      </c>
      <c r="E20" s="174">
        <v>165.552</v>
      </c>
      <c r="F20" s="174">
        <v>150.776</v>
      </c>
      <c r="G20" s="174">
        <v>139.88</v>
      </c>
      <c r="H20" s="174">
        <v>141.719</v>
      </c>
      <c r="I20" s="233" t="s">
        <v>247</v>
      </c>
      <c r="J20" s="174">
        <v>32.524</v>
      </c>
      <c r="K20" s="143">
        <v>170.8</v>
      </c>
      <c r="L20" s="143">
        <v>162.5</v>
      </c>
      <c r="M20" s="178">
        <v>145</v>
      </c>
      <c r="N20" s="143">
        <v>166.5</v>
      </c>
      <c r="O20" s="143">
        <v>145</v>
      </c>
      <c r="P20" s="178">
        <v>146.9</v>
      </c>
      <c r="Q20" s="143">
        <v>168.9</v>
      </c>
      <c r="R20" s="143">
        <v>152.7</v>
      </c>
      <c r="S20" s="178">
        <v>145.7</v>
      </c>
    </row>
    <row r="21" spans="1:19" ht="12.75">
      <c r="A21" s="213"/>
      <c r="B21" s="172"/>
      <c r="C21" s="172"/>
      <c r="D21" s="172"/>
      <c r="E21" s="172"/>
      <c r="F21" s="172"/>
      <c r="G21" s="172"/>
      <c r="H21" s="172"/>
      <c r="I21" s="229"/>
      <c r="J21" s="172"/>
      <c r="K21" s="143"/>
      <c r="L21" s="143"/>
      <c r="M21" s="178"/>
      <c r="N21" s="143"/>
      <c r="O21" s="143"/>
      <c r="P21" s="178"/>
      <c r="Q21" s="143"/>
      <c r="R21" s="143"/>
      <c r="S21" s="178"/>
    </row>
    <row r="22" spans="1:24" ht="12.75">
      <c r="A22" s="213" t="s">
        <v>48</v>
      </c>
      <c r="B22" s="172">
        <v>0.19298320311668404</v>
      </c>
      <c r="C22" s="172">
        <v>0.054450757575757576</v>
      </c>
      <c r="D22" s="172">
        <v>0</v>
      </c>
      <c r="E22" s="172">
        <v>0.19901719901719903</v>
      </c>
      <c r="F22" s="172">
        <v>0.05164972852568565</v>
      </c>
      <c r="G22" s="172">
        <v>0</v>
      </c>
      <c r="H22" s="172">
        <v>0.03462802257982981</v>
      </c>
      <c r="I22" s="233" t="s">
        <v>247</v>
      </c>
      <c r="J22" s="172">
        <v>0</v>
      </c>
      <c r="K22" s="147">
        <v>0.052</v>
      </c>
      <c r="L22" s="147">
        <v>0.01</v>
      </c>
      <c r="M22" s="234" t="s">
        <v>332</v>
      </c>
      <c r="N22" s="147">
        <v>0.119</v>
      </c>
      <c r="O22" s="147">
        <v>0.056</v>
      </c>
      <c r="P22" s="234" t="s">
        <v>332</v>
      </c>
      <c r="Q22" s="147">
        <v>0.083</v>
      </c>
      <c r="R22" s="147">
        <v>0.036</v>
      </c>
      <c r="S22" s="234" t="s">
        <v>332</v>
      </c>
      <c r="U22" s="75"/>
      <c r="X22" s="75"/>
    </row>
    <row r="23" spans="1:21" ht="12.75">
      <c r="A23" s="213" t="s">
        <v>311</v>
      </c>
      <c r="B23" s="176">
        <v>-68.008</v>
      </c>
      <c r="C23" s="176">
        <v>-57.3176</v>
      </c>
      <c r="D23" s="172"/>
      <c r="E23" s="176">
        <v>-67.7614</v>
      </c>
      <c r="F23" s="176">
        <v>-56.2957</v>
      </c>
      <c r="G23" s="172"/>
      <c r="H23" s="176">
        <v>-43.7438</v>
      </c>
      <c r="I23" s="233" t="s">
        <v>247</v>
      </c>
      <c r="J23" s="172"/>
      <c r="K23" s="178">
        <v>52.2</v>
      </c>
      <c r="L23" s="178">
        <v>47.3</v>
      </c>
      <c r="M23" s="201" t="s">
        <v>332</v>
      </c>
      <c r="N23" s="178">
        <v>52.3</v>
      </c>
      <c r="O23" s="178">
        <v>44.1</v>
      </c>
      <c r="P23" s="201" t="s">
        <v>332</v>
      </c>
      <c r="Q23" s="178">
        <v>52.3</v>
      </c>
      <c r="R23" s="178">
        <v>44.5</v>
      </c>
      <c r="S23" s="201" t="s">
        <v>332</v>
      </c>
      <c r="U23" s="75"/>
    </row>
    <row r="24" spans="1:25" ht="12.75">
      <c r="A24" s="213" t="s">
        <v>49</v>
      </c>
      <c r="B24" s="172">
        <v>0.033874800000000004</v>
      </c>
      <c r="C24" s="147">
        <v>0.0629746</v>
      </c>
      <c r="D24" s="147"/>
      <c r="E24" s="172">
        <v>0.036141200000000005</v>
      </c>
      <c r="F24" s="147">
        <v>0.0614387</v>
      </c>
      <c r="G24" s="147"/>
      <c r="H24" s="172">
        <v>0.030891099999999998</v>
      </c>
      <c r="I24" s="233" t="s">
        <v>247</v>
      </c>
      <c r="J24" s="147"/>
      <c r="K24" s="147">
        <v>0.033</v>
      </c>
      <c r="L24" s="147">
        <v>0.047</v>
      </c>
      <c r="M24" s="234" t="s">
        <v>332</v>
      </c>
      <c r="N24" s="147">
        <v>0.035</v>
      </c>
      <c r="O24" s="147">
        <v>0.054</v>
      </c>
      <c r="P24" s="234" t="s">
        <v>332</v>
      </c>
      <c r="Q24" s="147">
        <v>0.035</v>
      </c>
      <c r="R24" s="147">
        <v>0.053</v>
      </c>
      <c r="S24" s="234" t="s">
        <v>332</v>
      </c>
      <c r="U24" s="75"/>
      <c r="W24" s="77"/>
      <c r="X24" s="79"/>
      <c r="Y24" s="81"/>
    </row>
    <row r="25" spans="1:25" ht="12.75">
      <c r="A25" s="213" t="s">
        <v>288</v>
      </c>
      <c r="B25" s="177">
        <f aca="true" t="shared" si="0" ref="B25:H25">B23*B22*B$5*12/1000000</f>
        <v>-7.397910239999998</v>
      </c>
      <c r="C25" s="178">
        <f t="shared" si="0"/>
        <v>-0.237294864</v>
      </c>
      <c r="D25" s="178">
        <f t="shared" si="0"/>
        <v>0</v>
      </c>
      <c r="E25" s="177">
        <f t="shared" si="0"/>
        <v>-9.550291715999998</v>
      </c>
      <c r="F25" s="178">
        <f t="shared" si="0"/>
        <v>-0.2506284564</v>
      </c>
      <c r="G25" s="178">
        <f t="shared" si="0"/>
        <v>0</v>
      </c>
      <c r="H25" s="178">
        <f t="shared" si="0"/>
        <v>-0.2157444216</v>
      </c>
      <c r="I25" s="178">
        <v>0</v>
      </c>
      <c r="J25" s="178">
        <f>J23*J22*J$5*12/1000000</f>
        <v>0</v>
      </c>
      <c r="K25" s="202"/>
      <c r="L25" s="202"/>
      <c r="M25" s="202"/>
      <c r="N25" s="202"/>
      <c r="O25" s="202"/>
      <c r="P25" s="202"/>
      <c r="Q25" s="202"/>
      <c r="R25" s="202"/>
      <c r="S25" s="202"/>
      <c r="U25" s="75"/>
      <c r="W25" s="77"/>
      <c r="X25" s="79"/>
      <c r="Y25" s="81"/>
    </row>
    <row r="26" spans="1:25" ht="12.75">
      <c r="A26" s="213" t="s">
        <v>50</v>
      </c>
      <c r="B26" s="172">
        <v>0.3728950673791327</v>
      </c>
      <c r="C26" s="172">
        <v>0.1672979797979798</v>
      </c>
      <c r="D26" s="172">
        <v>0.11622191011235955</v>
      </c>
      <c r="E26" s="172">
        <v>0.3124968228416504</v>
      </c>
      <c r="F26" s="172">
        <v>0.15313935681470137</v>
      </c>
      <c r="G26" s="172">
        <v>0.09776751347190146</v>
      </c>
      <c r="H26" s="150"/>
      <c r="I26" s="150"/>
      <c r="J26" s="150"/>
      <c r="K26" s="147">
        <v>0.246</v>
      </c>
      <c r="L26" s="147">
        <v>0.129</v>
      </c>
      <c r="M26" s="147">
        <v>0.041</v>
      </c>
      <c r="N26" s="147">
        <v>0.126</v>
      </c>
      <c r="O26" s="147">
        <v>0.049</v>
      </c>
      <c r="P26" s="147">
        <v>0.025</v>
      </c>
      <c r="Q26" s="147">
        <v>0.191</v>
      </c>
      <c r="R26" s="147">
        <v>0.084</v>
      </c>
      <c r="S26" s="147">
        <v>0.035</v>
      </c>
      <c r="U26" s="75"/>
      <c r="W26" s="77"/>
      <c r="X26" s="79"/>
      <c r="Y26" s="81"/>
    </row>
    <row r="27" spans="1:19" ht="12.75">
      <c r="A27" s="213" t="s">
        <v>312</v>
      </c>
      <c r="B27" s="176">
        <v>200.474</v>
      </c>
      <c r="C27" s="176">
        <v>208.664</v>
      </c>
      <c r="D27" s="176">
        <v>134.502</v>
      </c>
      <c r="E27" s="176">
        <v>196.968</v>
      </c>
      <c r="F27" s="176">
        <v>204.971</v>
      </c>
      <c r="G27" s="176">
        <v>126.513</v>
      </c>
      <c r="H27" s="150"/>
      <c r="I27" s="150"/>
      <c r="J27" s="150"/>
      <c r="K27" s="178">
        <v>122.1</v>
      </c>
      <c r="L27" s="178">
        <v>137.8</v>
      </c>
      <c r="M27" s="178">
        <v>113.4</v>
      </c>
      <c r="N27" s="178">
        <v>115</v>
      </c>
      <c r="O27" s="178">
        <v>124.2</v>
      </c>
      <c r="P27" s="178">
        <v>119.9</v>
      </c>
      <c r="Q27" s="178">
        <v>120</v>
      </c>
      <c r="R27" s="178">
        <v>133.4</v>
      </c>
      <c r="S27" s="178">
        <v>115.1</v>
      </c>
    </row>
    <row r="28" spans="1:19" ht="12.75">
      <c r="A28" s="213" t="s">
        <v>51</v>
      </c>
      <c r="B28" s="179">
        <v>0.0771342</v>
      </c>
      <c r="C28" s="179">
        <v>0.0831675</v>
      </c>
      <c r="D28" s="179">
        <v>0.0699396</v>
      </c>
      <c r="E28" s="179">
        <v>0.0767079</v>
      </c>
      <c r="F28" s="179">
        <v>0.082725</v>
      </c>
      <c r="G28" s="179">
        <v>0.066916</v>
      </c>
      <c r="H28" s="203"/>
      <c r="I28" s="203"/>
      <c r="J28" s="203"/>
      <c r="K28" s="147">
        <v>0.074</v>
      </c>
      <c r="L28" s="147">
        <v>0.093</v>
      </c>
      <c r="M28" s="147">
        <v>0.078</v>
      </c>
      <c r="N28" s="147">
        <v>0.063</v>
      </c>
      <c r="O28" s="147">
        <v>0.072</v>
      </c>
      <c r="P28" s="147">
        <v>0.074</v>
      </c>
      <c r="Q28" s="147">
        <v>0.071</v>
      </c>
      <c r="R28" s="147">
        <v>0.086</v>
      </c>
      <c r="S28" s="147">
        <v>0.077</v>
      </c>
    </row>
    <row r="29" spans="1:19" ht="12.75">
      <c r="A29" s="213" t="s">
        <v>289</v>
      </c>
      <c r="B29" s="177">
        <f aca="true" t="shared" si="1" ref="B29:G29">B27*B26*B$5*12/1000000</f>
        <v>42.138031008</v>
      </c>
      <c r="C29" s="177">
        <f t="shared" si="1"/>
        <v>2.6542060800000002</v>
      </c>
      <c r="D29" s="177">
        <f t="shared" si="1"/>
        <v>0.534241944</v>
      </c>
      <c r="E29" s="177">
        <f t="shared" si="1"/>
        <v>43.589806272</v>
      </c>
      <c r="F29" s="177">
        <f t="shared" si="1"/>
        <v>2.7056172000000003</v>
      </c>
      <c r="G29" s="177">
        <f t="shared" si="1"/>
        <v>0.578417436</v>
      </c>
      <c r="H29" s="203"/>
      <c r="I29" s="203"/>
      <c r="J29" s="203"/>
      <c r="K29" s="204"/>
      <c r="L29" s="204"/>
      <c r="M29" s="204"/>
      <c r="N29" s="204"/>
      <c r="O29" s="204"/>
      <c r="P29" s="204"/>
      <c r="Q29" s="204"/>
      <c r="R29" s="204"/>
      <c r="S29" s="204"/>
    </row>
    <row r="30" spans="1:19" ht="12.75">
      <c r="A30" s="213"/>
      <c r="B30" s="143"/>
      <c r="C30" s="143"/>
      <c r="D30" s="143"/>
      <c r="E30" s="143"/>
      <c r="F30" s="143"/>
      <c r="G30" s="143"/>
      <c r="H30" s="143"/>
      <c r="I30" s="145"/>
      <c r="J30" s="143"/>
      <c r="K30" s="178">
        <v>58.3</v>
      </c>
      <c r="L30" s="178">
        <v>47.5</v>
      </c>
      <c r="M30" s="178">
        <v>44.3</v>
      </c>
      <c r="N30" s="178">
        <v>62.2</v>
      </c>
      <c r="O30" s="178">
        <v>53.5</v>
      </c>
      <c r="P30" s="178">
        <v>52.4</v>
      </c>
      <c r="Q30" s="178">
        <v>60.1</v>
      </c>
      <c r="R30" s="178">
        <v>50.8</v>
      </c>
      <c r="S30" s="178">
        <v>47.4</v>
      </c>
    </row>
    <row r="31" spans="1:19" ht="12.75">
      <c r="A31" s="213" t="s">
        <v>52</v>
      </c>
      <c r="B31" s="170">
        <v>69.1671</v>
      </c>
      <c r="C31" s="170">
        <v>61.5717</v>
      </c>
      <c r="D31" s="170">
        <v>54.9699</v>
      </c>
      <c r="E31" s="170">
        <v>68.9493</v>
      </c>
      <c r="F31" s="170">
        <v>61.0602</v>
      </c>
      <c r="G31" s="170">
        <v>55.7719</v>
      </c>
      <c r="H31" s="170">
        <v>65.9931</v>
      </c>
      <c r="I31" s="227" t="s">
        <v>247</v>
      </c>
      <c r="J31" s="170">
        <v>15.1839</v>
      </c>
      <c r="K31" s="178">
        <v>58.3</v>
      </c>
      <c r="L31" s="178">
        <v>47.5</v>
      </c>
      <c r="M31" s="178">
        <v>44.3</v>
      </c>
      <c r="N31" s="178">
        <v>62.2</v>
      </c>
      <c r="O31" s="178">
        <v>53.5</v>
      </c>
      <c r="P31" s="178">
        <v>52.4</v>
      </c>
      <c r="Q31" s="178">
        <v>60.1</v>
      </c>
      <c r="R31" s="178">
        <v>50.8</v>
      </c>
      <c r="S31" s="178">
        <v>47.4</v>
      </c>
    </row>
    <row r="32" spans="1:19" ht="12.75">
      <c r="A32" s="213" t="s">
        <v>264</v>
      </c>
      <c r="B32" s="170">
        <v>67.5315</v>
      </c>
      <c r="C32" s="170">
        <v>60.761</v>
      </c>
      <c r="D32" s="170">
        <v>54.3889</v>
      </c>
      <c r="E32" s="170">
        <v>67.7245</v>
      </c>
      <c r="F32" s="170">
        <v>60.3467</v>
      </c>
      <c r="G32" s="170">
        <v>55.2993</v>
      </c>
      <c r="H32" s="170">
        <v>66.3456</v>
      </c>
      <c r="I32" s="229" t="s">
        <v>247</v>
      </c>
      <c r="J32" s="170">
        <v>15.1839</v>
      </c>
      <c r="K32" s="178">
        <v>57.2</v>
      </c>
      <c r="L32" s="178">
        <v>46.7</v>
      </c>
      <c r="M32" s="178">
        <v>44</v>
      </c>
      <c r="N32" s="178">
        <v>62</v>
      </c>
      <c r="O32" s="178">
        <v>53.6</v>
      </c>
      <c r="P32" s="178">
        <v>52.3</v>
      </c>
      <c r="Q32" s="178">
        <v>59.4</v>
      </c>
      <c r="R32" s="178">
        <v>50.6</v>
      </c>
      <c r="S32" s="178">
        <v>47.1</v>
      </c>
    </row>
    <row r="33" spans="1:19" ht="12.75">
      <c r="A33" s="213" t="s">
        <v>274</v>
      </c>
      <c r="B33" s="172">
        <v>0.3223979733038128</v>
      </c>
      <c r="C33" s="172">
        <v>0.25252525252525254</v>
      </c>
      <c r="D33" s="172">
        <v>0.10498595505617977</v>
      </c>
      <c r="E33" s="172">
        <v>0.32756078962975516</v>
      </c>
      <c r="F33" s="172">
        <v>0.2359738270917444</v>
      </c>
      <c r="G33" s="172">
        <v>0.09571465229663843</v>
      </c>
      <c r="H33" s="172">
        <v>0.5032437442075997</v>
      </c>
      <c r="I33" s="229" t="s">
        <v>247</v>
      </c>
      <c r="J33" s="172">
        <v>0.02329450915141431</v>
      </c>
      <c r="K33" s="172">
        <v>0.17</v>
      </c>
      <c r="L33" s="172">
        <v>0.07</v>
      </c>
      <c r="M33" s="172">
        <v>0.028</v>
      </c>
      <c r="N33" s="172">
        <v>0.142</v>
      </c>
      <c r="O33" s="172">
        <v>0.13</v>
      </c>
      <c r="P33" s="172">
        <v>0.041</v>
      </c>
      <c r="Q33" s="172">
        <v>0.157</v>
      </c>
      <c r="R33" s="172">
        <v>0.104</v>
      </c>
      <c r="S33" s="172">
        <v>0.033</v>
      </c>
    </row>
    <row r="34" spans="1:19" ht="22.5">
      <c r="A34" s="235" t="s">
        <v>53</v>
      </c>
      <c r="B34" s="172">
        <v>0.03727673344261597</v>
      </c>
      <c r="C34" s="172">
        <v>0.11710858585858586</v>
      </c>
      <c r="D34" s="172">
        <v>0.016151685393258428</v>
      </c>
      <c r="E34" s="172">
        <v>0.033042446835550285</v>
      </c>
      <c r="F34" s="172">
        <v>0.10817207295002089</v>
      </c>
      <c r="G34" s="172">
        <v>0.012573774698486015</v>
      </c>
      <c r="H34" s="172">
        <v>0.4093857949279636</v>
      </c>
      <c r="I34" s="229" t="s">
        <v>247</v>
      </c>
      <c r="J34" s="172">
        <v>0.015806988352745424</v>
      </c>
      <c r="K34" s="147">
        <v>0.014</v>
      </c>
      <c r="L34" s="147">
        <v>0.033</v>
      </c>
      <c r="M34" s="172">
        <v>0.004</v>
      </c>
      <c r="N34" s="172">
        <v>0.013</v>
      </c>
      <c r="O34" s="172">
        <v>0.048</v>
      </c>
      <c r="P34" s="172">
        <v>0.005</v>
      </c>
      <c r="Q34" s="172">
        <v>0.013</v>
      </c>
      <c r="R34" s="172">
        <v>0.042</v>
      </c>
      <c r="S34" s="172">
        <v>0.005</v>
      </c>
    </row>
    <row r="35" spans="1:19" ht="12.75">
      <c r="A35" s="213" t="s">
        <v>54</v>
      </c>
      <c r="B35" s="181">
        <v>653.747</v>
      </c>
      <c r="C35" s="181">
        <v>591.015</v>
      </c>
      <c r="D35" s="181">
        <v>508.607</v>
      </c>
      <c r="E35" s="181">
        <v>624.75</v>
      </c>
      <c r="F35" s="181">
        <v>574.61</v>
      </c>
      <c r="G35" s="181">
        <v>488.948</v>
      </c>
      <c r="H35" s="181">
        <v>506.039</v>
      </c>
      <c r="I35" s="236" t="s">
        <v>247</v>
      </c>
      <c r="J35" s="181">
        <v>316.191</v>
      </c>
      <c r="K35" s="177">
        <v>441.64900537380976</v>
      </c>
      <c r="L35" s="177">
        <v>394.62298432886666</v>
      </c>
      <c r="M35" s="177">
        <v>360.4384765625</v>
      </c>
      <c r="N35" s="177">
        <v>468.9747064137308</v>
      </c>
      <c r="O35" s="177">
        <v>438.3953740513191</v>
      </c>
      <c r="P35" s="177">
        <v>397.84267827980403</v>
      </c>
      <c r="Q35" s="177">
        <v>454.08266968093307</v>
      </c>
      <c r="R35" s="177">
        <v>419.0002012679883</v>
      </c>
      <c r="S35" s="177">
        <v>374.4355265838256</v>
      </c>
    </row>
    <row r="36" spans="1:19" ht="12.75">
      <c r="A36" s="213" t="s">
        <v>55</v>
      </c>
      <c r="B36" s="179">
        <v>0.07250973963766419</v>
      </c>
      <c r="C36" s="179">
        <v>0.10101010101010101</v>
      </c>
      <c r="D36" s="179">
        <v>0.24367977528089887</v>
      </c>
      <c r="E36" s="172">
        <v>0.07640430399051089</v>
      </c>
      <c r="F36" s="147">
        <v>0.1149937352081303</v>
      </c>
      <c r="G36" s="147">
        <v>0.2530151398511676</v>
      </c>
      <c r="H36" s="179">
        <v>0.18384025612941277</v>
      </c>
      <c r="I36" s="237" t="s">
        <v>247</v>
      </c>
      <c r="J36" s="179">
        <v>0.8851913477537438</v>
      </c>
      <c r="K36" s="147">
        <v>0.395</v>
      </c>
      <c r="L36" s="147">
        <v>0.598</v>
      </c>
      <c r="M36" s="147">
        <v>0.664</v>
      </c>
      <c r="N36" s="147">
        <v>0.202</v>
      </c>
      <c r="O36" s="147">
        <v>0.316</v>
      </c>
      <c r="P36" s="147">
        <v>0.466</v>
      </c>
      <c r="Q36" s="147">
        <v>0.307</v>
      </c>
      <c r="R36" s="147">
        <v>0.441</v>
      </c>
      <c r="S36" s="147">
        <v>0.59</v>
      </c>
    </row>
    <row r="37" spans="1:19" ht="22.5">
      <c r="A37" s="235" t="s">
        <v>56</v>
      </c>
      <c r="B37" s="179">
        <v>0.0152715</v>
      </c>
      <c r="C37" s="179">
        <v>0.0903961</v>
      </c>
      <c r="D37" s="179">
        <v>0.0170997</v>
      </c>
      <c r="E37" s="179">
        <v>0.016124700000000002</v>
      </c>
      <c r="F37" s="179">
        <v>0.0894264</v>
      </c>
      <c r="G37" s="179">
        <v>0.0169233</v>
      </c>
      <c r="H37" s="179">
        <v>0.017722599999999998</v>
      </c>
      <c r="I37" s="237"/>
      <c r="J37" s="179">
        <v>0.0017471000000000001</v>
      </c>
      <c r="K37" s="147">
        <v>0.124</v>
      </c>
      <c r="L37" s="147">
        <v>0.118</v>
      </c>
      <c r="M37" s="147">
        <v>0.127</v>
      </c>
      <c r="N37" s="147">
        <v>0.122</v>
      </c>
      <c r="O37" s="147">
        <v>0.111</v>
      </c>
      <c r="P37" s="147">
        <v>0.12</v>
      </c>
      <c r="Q37" s="147">
        <v>0.124</v>
      </c>
      <c r="R37" s="147">
        <v>0.114</v>
      </c>
      <c r="S37" s="147">
        <v>0.125</v>
      </c>
    </row>
    <row r="38" spans="1:19" ht="12.75">
      <c r="A38" s="213"/>
      <c r="B38" s="143"/>
      <c r="C38" s="143"/>
      <c r="D38" s="143"/>
      <c r="E38" s="143"/>
      <c r="F38" s="143"/>
      <c r="G38" s="143"/>
      <c r="H38" s="143"/>
      <c r="I38" s="145"/>
      <c r="J38" s="143"/>
      <c r="K38" s="172"/>
      <c r="L38" s="172"/>
      <c r="M38" s="172"/>
      <c r="N38" s="172"/>
      <c r="O38" s="172"/>
      <c r="P38" s="172"/>
      <c r="Q38" s="172"/>
      <c r="R38" s="172"/>
      <c r="S38" s="172"/>
    </row>
    <row r="39" spans="1:19" ht="12.75">
      <c r="A39" s="213" t="s">
        <v>57</v>
      </c>
      <c r="B39" s="143"/>
      <c r="C39" s="143"/>
      <c r="D39" s="143"/>
      <c r="E39" s="143"/>
      <c r="F39" s="143"/>
      <c r="G39" s="143"/>
      <c r="H39" s="143"/>
      <c r="I39" s="145"/>
      <c r="J39" s="143"/>
      <c r="K39" s="143"/>
      <c r="L39" s="178"/>
      <c r="M39" s="200"/>
      <c r="N39" s="178"/>
      <c r="O39" s="178"/>
      <c r="P39" s="200"/>
      <c r="Q39" s="178"/>
      <c r="R39" s="178"/>
      <c r="S39" s="200"/>
    </row>
    <row r="40" spans="1:19" ht="12.75">
      <c r="A40" s="238" t="s">
        <v>58</v>
      </c>
      <c r="B40" s="182">
        <v>2154.48</v>
      </c>
      <c r="C40" s="182">
        <v>1757.91</v>
      </c>
      <c r="D40" s="182">
        <v>1420.08</v>
      </c>
      <c r="E40" s="182">
        <v>2050.31</v>
      </c>
      <c r="F40" s="182">
        <v>1697.24</v>
      </c>
      <c r="G40" s="182">
        <v>1368.3</v>
      </c>
      <c r="H40" s="182">
        <v>1634.1</v>
      </c>
      <c r="I40" s="239" t="s">
        <v>247</v>
      </c>
      <c r="J40" s="182">
        <v>300.96</v>
      </c>
      <c r="K40" s="191">
        <v>1296.6</v>
      </c>
      <c r="L40" s="191">
        <v>996.7</v>
      </c>
      <c r="M40" s="191">
        <v>866.6</v>
      </c>
      <c r="N40" s="191">
        <v>1402.2</v>
      </c>
      <c r="O40" s="191">
        <v>1158.3</v>
      </c>
      <c r="P40" s="191">
        <v>1057.4</v>
      </c>
      <c r="Q40" s="191">
        <v>1344.7</v>
      </c>
      <c r="R40" s="191">
        <v>1086.7</v>
      </c>
      <c r="S40" s="191">
        <v>938</v>
      </c>
    </row>
    <row r="41" spans="1:19" ht="13.5" thickBot="1">
      <c r="A41" s="240" t="s">
        <v>59</v>
      </c>
      <c r="B41" s="184">
        <v>2199.82</v>
      </c>
      <c r="C41" s="184">
        <v>1934.24</v>
      </c>
      <c r="D41" s="184">
        <v>1514.57</v>
      </c>
      <c r="E41" s="184">
        <v>2093.23</v>
      </c>
      <c r="F41" s="184">
        <v>1866.24</v>
      </c>
      <c r="G41" s="184">
        <v>1460.99</v>
      </c>
      <c r="H41" s="184">
        <v>1681.52</v>
      </c>
      <c r="I41" s="241" t="s">
        <v>247</v>
      </c>
      <c r="J41" s="184">
        <v>305.25</v>
      </c>
      <c r="K41" s="193">
        <v>1325.2</v>
      </c>
      <c r="L41" s="193">
        <v>1099.3</v>
      </c>
      <c r="M41" s="193">
        <v>938.1</v>
      </c>
      <c r="N41" s="193">
        <v>1460.5</v>
      </c>
      <c r="O41" s="193">
        <v>1287.6</v>
      </c>
      <c r="P41" s="193">
        <v>1201.3</v>
      </c>
      <c r="Q41" s="193">
        <v>1386.7</v>
      </c>
      <c r="R41" s="193">
        <v>1204.1</v>
      </c>
      <c r="S41" s="193">
        <v>1036.6</v>
      </c>
    </row>
    <row r="42" ht="12.75">
      <c r="A42" s="10" t="s">
        <v>60</v>
      </c>
    </row>
    <row r="43" spans="1:14" s="21" customFormat="1" ht="33" customHeight="1">
      <c r="A43" s="556" t="s">
        <v>403</v>
      </c>
      <c r="B43" s="556"/>
      <c r="C43" s="556"/>
      <c r="D43" s="556"/>
      <c r="E43" s="556"/>
      <c r="F43" s="556"/>
      <c r="G43" s="556"/>
      <c r="H43" s="556"/>
      <c r="I43" s="556"/>
      <c r="J43" s="556"/>
      <c r="K43" s="556"/>
      <c r="L43" s="556"/>
      <c r="M43" s="556"/>
      <c r="N43" s="63"/>
    </row>
    <row r="44" s="21" customFormat="1" ht="12.75">
      <c r="A44" s="44" t="s">
        <v>61</v>
      </c>
    </row>
    <row r="45" s="21" customFormat="1" ht="12.75">
      <c r="A45" s="44" t="s">
        <v>62</v>
      </c>
    </row>
    <row r="46" spans="1:14" s="21" customFormat="1" ht="22.5" customHeight="1">
      <c r="A46" s="558" t="s">
        <v>63</v>
      </c>
      <c r="B46" s="558"/>
      <c r="C46" s="558"/>
      <c r="D46" s="558"/>
      <c r="E46" s="558"/>
      <c r="F46" s="558"/>
      <c r="G46" s="558"/>
      <c r="H46" s="558"/>
      <c r="I46" s="558"/>
      <c r="J46" s="558"/>
      <c r="K46" s="558"/>
      <c r="L46" s="558"/>
      <c r="M46" s="558"/>
      <c r="N46" s="558"/>
    </row>
    <row r="47" spans="1:14" s="21" customFormat="1" ht="32.25" customHeight="1">
      <c r="A47" s="556" t="s">
        <v>404</v>
      </c>
      <c r="B47" s="556"/>
      <c r="C47" s="556"/>
      <c r="D47" s="556"/>
      <c r="E47" s="556"/>
      <c r="F47" s="556"/>
      <c r="G47" s="556"/>
      <c r="H47" s="556"/>
      <c r="I47" s="556"/>
      <c r="J47" s="556"/>
      <c r="K47" s="556"/>
      <c r="L47" s="556"/>
      <c r="M47" s="556"/>
      <c r="N47" s="556"/>
    </row>
    <row r="48" spans="1:14" s="21" customFormat="1" ht="26.25" customHeight="1">
      <c r="A48" s="545" t="s">
        <v>407</v>
      </c>
      <c r="B48" s="545"/>
      <c r="C48" s="545"/>
      <c r="D48" s="545"/>
      <c r="E48" s="545"/>
      <c r="F48" s="545"/>
      <c r="G48" s="545"/>
      <c r="H48" s="545"/>
      <c r="I48" s="545"/>
      <c r="J48" s="76"/>
      <c r="K48" s="76"/>
      <c r="L48" s="76"/>
      <c r="M48" s="76"/>
      <c r="N48" s="76"/>
    </row>
    <row r="49" spans="1:14" s="21" customFormat="1" ht="28.5" customHeight="1">
      <c r="A49" s="556" t="s">
        <v>275</v>
      </c>
      <c r="B49" s="556"/>
      <c r="C49" s="556"/>
      <c r="D49" s="556"/>
      <c r="E49" s="556"/>
      <c r="F49" s="556"/>
      <c r="G49" s="556"/>
      <c r="H49" s="556"/>
      <c r="I49" s="556"/>
      <c r="J49" s="556"/>
      <c r="K49" s="556"/>
      <c r="L49" s="556"/>
      <c r="M49" s="556"/>
      <c r="N49" s="556"/>
    </row>
    <row r="50" s="21" customFormat="1" ht="12.75">
      <c r="A50" s="44" t="s">
        <v>273</v>
      </c>
    </row>
    <row r="51" spans="1:14" s="21" customFormat="1" ht="12.75">
      <c r="A51" s="555" t="s">
        <v>314</v>
      </c>
      <c r="B51" s="555"/>
      <c r="C51" s="555"/>
      <c r="D51" s="555"/>
      <c r="E51" s="555"/>
      <c r="F51" s="555"/>
      <c r="G51" s="555"/>
      <c r="H51" s="555"/>
      <c r="I51" s="555"/>
      <c r="J51" s="555"/>
      <c r="K51" s="555"/>
      <c r="L51" s="555"/>
      <c r="M51" s="555"/>
      <c r="N51" s="555"/>
    </row>
    <row r="52" spans="1:8" ht="45.75" customHeight="1">
      <c r="A52" s="546" t="s">
        <v>406</v>
      </c>
      <c r="B52" s="546"/>
      <c r="C52" s="546"/>
      <c r="D52" s="546"/>
      <c r="E52" s="546"/>
      <c r="F52" s="546"/>
      <c r="G52" s="546"/>
      <c r="H52" s="546"/>
    </row>
    <row r="53" s="21" customFormat="1" ht="12.75">
      <c r="A53" s="55" t="s">
        <v>228</v>
      </c>
    </row>
    <row r="54" s="21" customFormat="1" ht="12.75"/>
    <row r="55" s="21" customFormat="1" ht="12.75"/>
    <row r="56" s="21" customFormat="1" ht="12.75"/>
    <row r="57" s="21" customFormat="1" ht="12.75"/>
    <row r="58" s="21" customFormat="1" ht="12.75"/>
    <row r="59" s="21" customFormat="1" ht="12.75"/>
    <row r="60" s="21" customFormat="1" ht="12.75"/>
    <row r="61" s="21" customFormat="1" ht="12.75"/>
    <row r="62" s="21" customFormat="1" ht="12.75"/>
    <row r="63" s="21" customFormat="1" ht="12.75"/>
    <row r="64" s="21" customFormat="1" ht="12.75"/>
    <row r="65" s="21" customFormat="1" ht="12.75"/>
    <row r="66" s="21" customFormat="1" ht="12.75"/>
    <row r="67" s="21" customFormat="1" ht="12.75"/>
    <row r="68" s="21" customFormat="1" ht="12.75"/>
    <row r="69" s="21" customFormat="1" ht="12.75"/>
    <row r="70" s="21" customFormat="1" ht="12.75"/>
    <row r="71" s="21" customFormat="1" ht="12.75"/>
    <row r="72" s="21" customFormat="1" ht="12.75"/>
    <row r="73" s="21" customFormat="1" ht="12.75"/>
    <row r="74" s="21" customFormat="1" ht="12.75"/>
    <row r="75" s="21" customFormat="1" ht="12.75"/>
    <row r="76" s="21" customFormat="1" ht="12.75"/>
    <row r="77" s="21" customFormat="1" ht="12.75"/>
    <row r="78" s="21" customFormat="1" ht="12.75"/>
    <row r="79" s="21" customFormat="1" ht="12.75"/>
    <row r="80" s="21" customFormat="1" ht="12.75"/>
    <row r="81" s="21" customFormat="1" ht="12.75"/>
    <row r="82" s="21" customFormat="1" ht="12.75"/>
    <row r="83" s="21" customFormat="1" ht="12.75"/>
    <row r="84" s="21" customFormat="1" ht="12.75"/>
    <row r="85" s="21" customFormat="1" ht="12.75"/>
    <row r="86" s="21" customFormat="1" ht="12.75"/>
    <row r="87" s="21" customFormat="1" ht="12.75"/>
    <row r="88" s="21" customFormat="1" ht="12.75"/>
    <row r="89" s="21" customFormat="1" ht="12.75"/>
    <row r="90" s="21" customFormat="1" ht="12.75"/>
    <row r="91" s="21" customFormat="1" ht="12.75"/>
    <row r="92" s="21" customFormat="1" ht="12.75"/>
    <row r="93" s="21" customFormat="1" ht="12.75"/>
    <row r="94" s="21" customFormat="1" ht="12.75"/>
    <row r="95" s="21" customFormat="1" ht="12.75"/>
    <row r="96" s="21" customFormat="1" ht="12.75"/>
    <row r="97" s="21" customFormat="1" ht="12.75"/>
    <row r="98" s="21" customFormat="1" ht="12.75"/>
    <row r="99" s="21" customFormat="1" ht="12.75"/>
    <row r="100" s="21" customFormat="1" ht="12.75"/>
    <row r="101" s="21" customFormat="1" ht="12.75"/>
    <row r="102" s="21" customFormat="1" ht="12.75"/>
    <row r="103" s="21" customFormat="1" ht="12.75"/>
    <row r="104" s="21" customFormat="1" ht="12.75"/>
    <row r="105" s="21" customFormat="1" ht="12.75"/>
    <row r="106" s="21" customFormat="1" ht="12.75"/>
    <row r="107" s="21" customFormat="1" ht="12.75"/>
    <row r="108" s="21" customFormat="1" ht="12.75"/>
    <row r="109" s="21" customFormat="1" ht="12.75"/>
    <row r="110" s="21" customFormat="1" ht="12.75"/>
    <row r="111" s="21" customFormat="1" ht="12.75"/>
    <row r="112" s="21" customFormat="1" ht="12.75"/>
    <row r="113" s="21" customFormat="1" ht="12.75"/>
    <row r="114" s="21" customFormat="1" ht="12.75"/>
    <row r="115" s="21" customFormat="1" ht="12.75"/>
    <row r="116" s="21" customFormat="1" ht="12.75"/>
    <row r="117" s="21" customFormat="1" ht="12.75"/>
    <row r="118" s="21" customFormat="1" ht="12.75"/>
    <row r="119" s="21" customFormat="1" ht="12.75"/>
    <row r="120" s="21" customFormat="1" ht="12.75"/>
    <row r="121" s="21" customFormat="1" ht="12.75"/>
    <row r="122" s="21" customFormat="1" ht="12.75"/>
    <row r="123" s="21" customFormat="1" ht="12.75"/>
    <row r="124" s="21" customFormat="1" ht="12.75"/>
    <row r="125" s="21" customFormat="1" ht="12.75"/>
    <row r="126" s="21" customFormat="1" ht="12.75"/>
    <row r="127" s="21" customFormat="1" ht="12.75"/>
    <row r="128" s="21" customFormat="1" ht="12.75"/>
    <row r="129" s="21" customFormat="1" ht="12.75"/>
    <row r="130" s="21" customFormat="1" ht="12.75"/>
    <row r="131" s="21" customFormat="1" ht="12.75"/>
    <row r="132" s="21" customFormat="1" ht="12.75"/>
    <row r="133" s="21" customFormat="1" ht="12.75"/>
    <row r="134" s="21" customFormat="1" ht="12.75"/>
    <row r="135" s="21" customFormat="1" ht="12.75"/>
    <row r="136" s="21" customFormat="1" ht="12.75"/>
    <row r="137" s="21" customFormat="1" ht="12.75"/>
    <row r="138" s="21" customFormat="1" ht="12.75"/>
    <row r="139" s="21" customFormat="1" ht="12.75"/>
    <row r="140" s="21" customFormat="1" ht="12.75"/>
    <row r="141" s="21" customFormat="1" ht="12.75"/>
    <row r="142" s="21" customFormat="1" ht="12.75"/>
    <row r="143" s="21" customFormat="1" ht="12.75"/>
    <row r="144" s="21" customFormat="1" ht="12.75"/>
    <row r="145" s="21" customFormat="1" ht="12.75"/>
    <row r="146" s="21" customFormat="1" ht="12.75"/>
    <row r="147" s="21" customFormat="1" ht="12.75"/>
    <row r="148" s="21" customFormat="1" ht="12.75"/>
    <row r="149" s="21" customFormat="1" ht="12.75"/>
    <row r="150" s="21" customFormat="1" ht="12.75"/>
    <row r="151" s="21" customFormat="1" ht="12.75"/>
    <row r="152" s="21" customFormat="1" ht="12.75"/>
    <row r="153" s="21" customFormat="1" ht="12.75"/>
    <row r="154" s="21" customFormat="1" ht="12.75"/>
    <row r="155" s="21" customFormat="1" ht="12.75"/>
    <row r="156" s="21" customFormat="1" ht="12.75"/>
    <row r="157" s="21" customFormat="1" ht="12.75"/>
    <row r="158" s="21" customFormat="1" ht="12.75"/>
    <row r="159" s="21" customFormat="1" ht="12.75"/>
    <row r="160" s="21" customFormat="1" ht="12.75"/>
    <row r="161" s="21" customFormat="1" ht="12.75"/>
    <row r="162" s="21" customFormat="1" ht="12.75"/>
    <row r="163" s="21" customFormat="1" ht="12.75"/>
    <row r="164" s="21" customFormat="1" ht="12.75"/>
    <row r="165" s="21" customFormat="1" ht="12.75"/>
    <row r="166" s="21" customFormat="1" ht="12.75"/>
    <row r="167" s="21" customFormat="1" ht="12.75"/>
    <row r="168" s="21" customFormat="1" ht="12.75"/>
    <row r="169" s="21" customFormat="1" ht="12.75"/>
    <row r="170" s="21" customFormat="1" ht="12.75"/>
    <row r="171" s="21" customFormat="1" ht="12.75"/>
    <row r="172" s="21" customFormat="1" ht="12.75"/>
    <row r="173" s="21" customFormat="1" ht="12.75"/>
    <row r="174" s="21" customFormat="1" ht="12.75"/>
    <row r="175" s="21" customFormat="1" ht="12.75"/>
    <row r="176" s="21" customFormat="1" ht="12.75"/>
    <row r="177" s="21" customFormat="1" ht="12.75"/>
    <row r="178" s="21" customFormat="1" ht="12.75"/>
    <row r="179" s="21" customFormat="1" ht="12.75"/>
    <row r="180" s="21" customFormat="1" ht="12.75"/>
    <row r="181" s="21" customFormat="1" ht="12.75"/>
    <row r="182" s="21" customFormat="1" ht="12.75"/>
    <row r="183" s="21" customFormat="1" ht="12.75"/>
    <row r="184" s="21" customFormat="1" ht="12.75"/>
    <row r="185" s="21" customFormat="1" ht="12.75"/>
    <row r="186" s="21" customFormat="1" ht="12.75"/>
    <row r="187" s="21" customFormat="1" ht="12.75"/>
    <row r="188" s="21" customFormat="1" ht="12.75"/>
    <row r="189" s="21" customFormat="1" ht="12.75"/>
    <row r="190" s="21" customFormat="1" ht="12.75"/>
    <row r="191" s="21" customFormat="1" ht="12.75"/>
    <row r="192" s="21" customFormat="1" ht="12.75"/>
    <row r="193" s="21" customFormat="1" ht="12.75"/>
    <row r="194" s="21" customFormat="1" ht="12.75"/>
    <row r="195" s="21" customFormat="1" ht="12.75"/>
    <row r="196" s="21" customFormat="1" ht="12.75"/>
    <row r="197" s="21" customFormat="1" ht="12.75"/>
    <row r="198" s="21" customFormat="1" ht="12.75"/>
    <row r="199" s="21" customFormat="1" ht="12.75"/>
    <row r="200" s="21" customFormat="1" ht="12.75"/>
    <row r="201" s="21" customFormat="1" ht="12.75"/>
    <row r="202" s="21" customFormat="1" ht="12.75"/>
    <row r="203" s="21" customFormat="1" ht="12.75"/>
    <row r="204" s="21" customFormat="1" ht="12.75"/>
    <row r="205" s="21" customFormat="1" ht="12.75"/>
    <row r="206" s="21" customFormat="1" ht="12.75"/>
    <row r="207" s="21" customFormat="1" ht="12.75"/>
    <row r="208" s="21" customFormat="1" ht="12.75"/>
    <row r="209" s="21" customFormat="1" ht="12.75"/>
    <row r="210" s="21" customFormat="1" ht="12.75"/>
    <row r="211" s="21" customFormat="1" ht="12.75"/>
    <row r="212" s="21" customFormat="1" ht="12.75"/>
    <row r="213" s="21" customFormat="1" ht="12.75"/>
    <row r="214" s="21" customFormat="1" ht="12.75"/>
    <row r="215" s="21" customFormat="1" ht="12.75"/>
    <row r="216" s="21" customFormat="1" ht="12.75"/>
    <row r="217" s="21" customFormat="1" ht="12.75"/>
    <row r="218" s="21" customFormat="1" ht="12.75"/>
    <row r="219" s="21" customFormat="1" ht="12.75"/>
    <row r="220" s="21" customFormat="1" ht="12.75"/>
    <row r="221" s="21" customFormat="1" ht="12.75"/>
    <row r="222" s="21" customFormat="1" ht="12.75"/>
    <row r="223" s="21" customFormat="1" ht="12.75"/>
    <row r="224" s="21" customFormat="1" ht="12.75"/>
    <row r="225" s="21" customFormat="1" ht="12.75"/>
    <row r="226" s="21" customFormat="1" ht="12.75"/>
    <row r="227" s="21" customFormat="1" ht="12.75"/>
    <row r="228" s="21" customFormat="1" ht="12.75"/>
    <row r="229" s="21" customFormat="1" ht="12.75"/>
    <row r="230" s="21" customFormat="1" ht="12.75"/>
    <row r="231" s="21" customFormat="1" ht="12.75"/>
    <row r="232" s="21" customFormat="1" ht="12.75"/>
    <row r="233" s="21" customFormat="1" ht="12.75"/>
    <row r="234" s="21" customFormat="1" ht="12.75"/>
    <row r="235" s="21" customFormat="1" ht="12.75"/>
    <row r="236" s="21" customFormat="1" ht="12.75"/>
    <row r="237" s="21" customFormat="1" ht="12.75"/>
    <row r="238" s="21" customFormat="1" ht="12.75"/>
    <row r="239" s="21" customFormat="1" ht="12.75"/>
    <row r="240" s="21" customFormat="1" ht="12.75"/>
    <row r="241" s="21" customFormat="1" ht="12.75"/>
    <row r="242" s="21" customFormat="1" ht="12.75"/>
    <row r="243" s="21" customFormat="1" ht="12.75"/>
    <row r="244" s="21" customFormat="1" ht="12.75"/>
    <row r="245" s="21" customFormat="1" ht="12.75"/>
    <row r="246" s="21" customFormat="1" ht="12.75"/>
    <row r="247" s="21" customFormat="1" ht="12.75"/>
    <row r="248" s="21" customFormat="1" ht="12.75"/>
    <row r="249" s="21" customFormat="1" ht="12.75"/>
    <row r="250" s="21" customFormat="1" ht="12.75"/>
    <row r="251" s="21" customFormat="1" ht="12.75"/>
    <row r="252" s="21" customFormat="1" ht="12.75"/>
    <row r="253" s="21" customFormat="1" ht="12.75"/>
    <row r="254" s="21" customFormat="1" ht="12.75"/>
    <row r="255" s="21" customFormat="1" ht="12.75"/>
    <row r="256" s="21" customFormat="1" ht="12.75"/>
    <row r="257" s="21" customFormat="1" ht="12.75"/>
    <row r="258" s="21" customFormat="1" ht="12.75"/>
    <row r="259" s="21" customFormat="1" ht="12.75"/>
    <row r="260" s="21" customFormat="1" ht="12.75"/>
    <row r="261" s="21" customFormat="1" ht="12.75"/>
    <row r="262" s="21" customFormat="1" ht="12.75"/>
    <row r="263" s="21" customFormat="1" ht="12.75"/>
    <row r="264" s="21" customFormat="1" ht="12.75"/>
    <row r="265" s="21" customFormat="1" ht="12.75"/>
    <row r="266" s="21" customFormat="1" ht="12.75"/>
    <row r="267" s="21" customFormat="1" ht="12.75"/>
    <row r="268" s="21" customFormat="1" ht="12.75"/>
    <row r="269" s="21" customFormat="1" ht="12.75"/>
    <row r="270" s="21" customFormat="1" ht="12.75"/>
    <row r="271" s="21" customFormat="1" ht="12.75"/>
    <row r="272" s="21" customFormat="1" ht="12.75"/>
    <row r="273" s="21" customFormat="1" ht="12.75"/>
    <row r="274" s="21" customFormat="1" ht="12.75"/>
    <row r="275" s="21" customFormat="1" ht="12.75"/>
    <row r="276" s="21" customFormat="1" ht="12.75"/>
    <row r="277" s="21" customFormat="1" ht="12.75"/>
    <row r="278" s="21" customFormat="1" ht="12.75"/>
    <row r="279" s="21" customFormat="1" ht="12.75"/>
    <row r="280" s="21" customFormat="1" ht="12.75"/>
    <row r="281" s="21" customFormat="1" ht="12.75"/>
    <row r="282" s="21" customFormat="1" ht="12.75"/>
    <row r="283" s="21" customFormat="1" ht="12.75"/>
    <row r="284" s="21" customFormat="1" ht="12.75"/>
    <row r="285" s="21" customFormat="1" ht="12.75"/>
    <row r="286" s="21" customFormat="1" ht="12.75"/>
    <row r="287" s="21" customFormat="1" ht="12.75"/>
    <row r="288" s="21" customFormat="1" ht="12.75"/>
    <row r="289" s="21" customFormat="1" ht="12.75"/>
    <row r="290" s="21" customFormat="1" ht="12.75"/>
    <row r="291" s="21" customFormat="1" ht="12.75"/>
    <row r="292" s="21" customFormat="1" ht="12.75"/>
    <row r="293" s="21" customFormat="1" ht="12.75"/>
    <row r="294" s="21" customFormat="1" ht="12.75"/>
    <row r="295" s="21" customFormat="1" ht="12.75"/>
    <row r="296" s="21" customFormat="1" ht="12.75"/>
    <row r="297" s="21" customFormat="1" ht="12.75"/>
    <row r="298" s="21" customFormat="1" ht="12.75"/>
    <row r="299" s="21" customFormat="1" ht="12.75"/>
    <row r="300" s="21" customFormat="1" ht="12.75"/>
    <row r="301" s="21" customFormat="1" ht="12.75"/>
    <row r="302" s="21" customFormat="1" ht="12.75"/>
    <row r="303" s="21" customFormat="1" ht="12.75"/>
    <row r="304" s="21" customFormat="1" ht="12.75"/>
    <row r="305" s="21" customFormat="1" ht="12.75"/>
    <row r="306" s="21" customFormat="1" ht="12.75"/>
    <row r="307" s="21" customFormat="1" ht="12.75"/>
    <row r="308" s="21" customFormat="1" ht="12.75"/>
    <row r="309" s="21" customFormat="1" ht="12.75"/>
    <row r="310" s="21" customFormat="1" ht="12.75"/>
    <row r="311" s="21" customFormat="1" ht="12.75"/>
    <row r="312" s="21" customFormat="1" ht="12.75"/>
    <row r="313" s="21" customFormat="1" ht="12.75"/>
    <row r="314" s="21" customFormat="1" ht="12.75"/>
    <row r="315" s="21" customFormat="1" ht="12.75"/>
    <row r="316" s="21" customFormat="1" ht="12.75"/>
    <row r="317" s="21" customFormat="1" ht="12.75"/>
    <row r="318" s="21" customFormat="1" ht="12.75"/>
    <row r="319" s="21" customFormat="1" ht="12.75"/>
    <row r="320" s="21" customFormat="1" ht="12.75"/>
    <row r="321" s="21" customFormat="1" ht="12.75"/>
    <row r="322" s="21" customFormat="1" ht="12.75"/>
    <row r="323" s="21" customFormat="1" ht="12.75"/>
    <row r="324" s="21" customFormat="1" ht="12.75"/>
    <row r="325" s="21" customFormat="1" ht="12.75"/>
    <row r="326" s="21" customFormat="1" ht="12.75"/>
    <row r="327" s="21" customFormat="1" ht="12.75"/>
  </sheetData>
  <mergeCells count="21">
    <mergeCell ref="Q2:S2"/>
    <mergeCell ref="A43:M43"/>
    <mergeCell ref="A48:I48"/>
    <mergeCell ref="U13:V13"/>
    <mergeCell ref="U15:V15"/>
    <mergeCell ref="N3:P3"/>
    <mergeCell ref="Q3:S3"/>
    <mergeCell ref="A49:N49"/>
    <mergeCell ref="K3:M3"/>
    <mergeCell ref="A46:N46"/>
    <mergeCell ref="A47:N47"/>
    <mergeCell ref="A52:H52"/>
    <mergeCell ref="A1:N1"/>
    <mergeCell ref="A2:A3"/>
    <mergeCell ref="B3:D3"/>
    <mergeCell ref="H3:J3"/>
    <mergeCell ref="B2:J2"/>
    <mergeCell ref="E3:G3"/>
    <mergeCell ref="K2:M2"/>
    <mergeCell ref="N2:P2"/>
    <mergeCell ref="A51:N51"/>
  </mergeCells>
  <printOptions/>
  <pageMargins left="0.3937007874015748" right="0.3937007874015748" top="0.73" bottom="0.984251968503937" header="0.5118110236220472" footer="0.5118110236220472"/>
  <pageSetup cellComments="asDisplayed" fitToHeight="1" fitToWidth="1"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pageSetUpPr fitToPage="1"/>
  </sheetPr>
  <dimension ref="A1:Y50"/>
  <sheetViews>
    <sheetView showGridLines="0" workbookViewId="0" topLeftCell="A1">
      <selection activeCell="A1" sqref="A1:R1"/>
    </sheetView>
  </sheetViews>
  <sheetFormatPr defaultColWidth="11.421875" defaultRowHeight="12.75"/>
  <cols>
    <col min="1" max="1" width="40.140625" style="1" customWidth="1"/>
    <col min="2" max="3" width="11.7109375" style="1" customWidth="1"/>
    <col min="4" max="5" width="7.7109375" style="1" customWidth="1"/>
    <col min="6" max="7" width="9.8515625" style="1" customWidth="1"/>
    <col min="8" max="9" width="7.7109375" style="1" customWidth="1"/>
    <col min="10" max="10" width="9.28125" style="1" customWidth="1"/>
    <col min="11" max="13" width="7.7109375" style="1" customWidth="1"/>
    <col min="14" max="15" width="8.7109375" style="1" customWidth="1"/>
    <col min="16" max="16" width="7.28125" style="1" customWidth="1"/>
    <col min="17" max="17" width="7.7109375" style="1" customWidth="1"/>
    <col min="18" max="19" width="8.8515625" style="1" customWidth="1"/>
    <col min="20" max="20" width="9.00390625" style="1" customWidth="1"/>
    <col min="21" max="21" width="9.140625" style="1" customWidth="1"/>
    <col min="22" max="16384" width="11.421875" style="1" customWidth="1"/>
  </cols>
  <sheetData>
    <row r="1" spans="1:19" ht="20.25" customHeight="1" thickBot="1">
      <c r="A1" s="547" t="s">
        <v>256</v>
      </c>
      <c r="B1" s="547"/>
      <c r="C1" s="547"/>
      <c r="D1" s="547"/>
      <c r="E1" s="547"/>
      <c r="F1" s="547"/>
      <c r="G1" s="547"/>
      <c r="H1" s="547"/>
      <c r="I1" s="547"/>
      <c r="J1" s="547"/>
      <c r="K1" s="547"/>
      <c r="L1" s="547"/>
      <c r="M1" s="547"/>
      <c r="N1" s="547"/>
      <c r="O1" s="547"/>
      <c r="P1" s="547"/>
      <c r="Q1" s="547"/>
      <c r="R1" s="547"/>
      <c r="S1" s="74"/>
    </row>
    <row r="2" spans="1:25" ht="32.25" customHeight="1" thickBot="1">
      <c r="A2" s="544" t="s">
        <v>292</v>
      </c>
      <c r="B2" s="562" t="s">
        <v>27</v>
      </c>
      <c r="C2" s="563"/>
      <c r="D2" s="563"/>
      <c r="E2" s="563"/>
      <c r="F2" s="563"/>
      <c r="G2" s="563"/>
      <c r="H2" s="563"/>
      <c r="I2" s="563"/>
      <c r="J2" s="564"/>
      <c r="K2" s="565"/>
      <c r="L2" s="565"/>
      <c r="M2" s="566"/>
      <c r="N2" s="536" t="s">
        <v>28</v>
      </c>
      <c r="O2" s="536"/>
      <c r="P2" s="536"/>
      <c r="Q2" s="536"/>
      <c r="R2" s="536" t="s">
        <v>29</v>
      </c>
      <c r="S2" s="536"/>
      <c r="T2" s="536"/>
      <c r="U2" s="536"/>
      <c r="V2" s="536" t="s">
        <v>30</v>
      </c>
      <c r="W2" s="536"/>
      <c r="X2" s="536"/>
      <c r="Y2" s="536"/>
    </row>
    <row r="3" spans="1:25" s="26" customFormat="1" ht="30" customHeight="1" thickBot="1">
      <c r="A3" s="544"/>
      <c r="B3" s="537" t="s">
        <v>293</v>
      </c>
      <c r="C3" s="537"/>
      <c r="D3" s="537"/>
      <c r="E3" s="537"/>
      <c r="F3" s="537" t="s">
        <v>294</v>
      </c>
      <c r="G3" s="537"/>
      <c r="H3" s="537"/>
      <c r="I3" s="537"/>
      <c r="J3" s="554" t="s">
        <v>295</v>
      </c>
      <c r="K3" s="554"/>
      <c r="L3" s="554"/>
      <c r="M3" s="554"/>
      <c r="N3" s="537" t="s">
        <v>33</v>
      </c>
      <c r="O3" s="537"/>
      <c r="P3" s="537"/>
      <c r="Q3" s="537"/>
      <c r="R3" s="537" t="s">
        <v>33</v>
      </c>
      <c r="S3" s="537"/>
      <c r="T3" s="559"/>
      <c r="U3" s="559"/>
      <c r="V3" s="537" t="s">
        <v>33</v>
      </c>
      <c r="W3" s="537"/>
      <c r="X3" s="559"/>
      <c r="Y3" s="559"/>
    </row>
    <row r="4" spans="1:25" s="4" customFormat="1" ht="22.5" customHeight="1">
      <c r="A4" s="567"/>
      <c r="B4" s="560" t="s">
        <v>257</v>
      </c>
      <c r="C4" s="560" t="s">
        <v>298</v>
      </c>
      <c r="D4" s="560" t="s">
        <v>297</v>
      </c>
      <c r="E4" s="560"/>
      <c r="F4" s="560" t="s">
        <v>257</v>
      </c>
      <c r="G4" s="560" t="s">
        <v>298</v>
      </c>
      <c r="H4" s="560" t="s">
        <v>297</v>
      </c>
      <c r="I4" s="560"/>
      <c r="J4" s="560" t="s">
        <v>263</v>
      </c>
      <c r="K4" s="560"/>
      <c r="L4" s="560" t="s">
        <v>258</v>
      </c>
      <c r="M4" s="560"/>
      <c r="N4" s="560" t="s">
        <v>257</v>
      </c>
      <c r="O4" s="560" t="s">
        <v>333</v>
      </c>
      <c r="P4" s="560" t="s">
        <v>334</v>
      </c>
      <c r="Q4" s="560"/>
      <c r="R4" s="560" t="s">
        <v>257</v>
      </c>
      <c r="S4" s="560" t="s">
        <v>333</v>
      </c>
      <c r="T4" s="560" t="s">
        <v>334</v>
      </c>
      <c r="U4" s="560"/>
      <c r="V4" s="560" t="s">
        <v>257</v>
      </c>
      <c r="W4" s="560" t="s">
        <v>333</v>
      </c>
      <c r="X4" s="560" t="s">
        <v>334</v>
      </c>
      <c r="Y4" s="560"/>
    </row>
    <row r="5" spans="1:25" s="4" customFormat="1" ht="23.25" customHeight="1">
      <c r="A5" s="568"/>
      <c r="B5" s="561"/>
      <c r="C5" s="561"/>
      <c r="D5" s="132" t="s">
        <v>259</v>
      </c>
      <c r="E5" s="132" t="s">
        <v>260</v>
      </c>
      <c r="F5" s="561"/>
      <c r="G5" s="561"/>
      <c r="H5" s="132" t="s">
        <v>259</v>
      </c>
      <c r="I5" s="132" t="s">
        <v>260</v>
      </c>
      <c r="J5" s="132" t="s">
        <v>261</v>
      </c>
      <c r="K5" s="132" t="s">
        <v>143</v>
      </c>
      <c r="L5" s="132" t="s">
        <v>261</v>
      </c>
      <c r="M5" s="132" t="s">
        <v>143</v>
      </c>
      <c r="N5" s="561"/>
      <c r="O5" s="561"/>
      <c r="P5" s="132" t="s">
        <v>259</v>
      </c>
      <c r="Q5" s="132" t="s">
        <v>260</v>
      </c>
      <c r="R5" s="561"/>
      <c r="S5" s="561"/>
      <c r="T5" s="132" t="s">
        <v>259</v>
      </c>
      <c r="U5" s="132" t="s">
        <v>260</v>
      </c>
      <c r="V5" s="561"/>
      <c r="W5" s="561"/>
      <c r="X5" s="132" t="s">
        <v>259</v>
      </c>
      <c r="Y5" s="132" t="s">
        <v>260</v>
      </c>
    </row>
    <row r="6" spans="1:25" ht="12.75">
      <c r="A6" s="242" t="s">
        <v>262</v>
      </c>
      <c r="B6" s="196">
        <v>652</v>
      </c>
      <c r="C6" s="196">
        <v>34916</v>
      </c>
      <c r="D6" s="196">
        <v>9809</v>
      </c>
      <c r="E6" s="196">
        <v>1596</v>
      </c>
      <c r="F6" s="196">
        <v>772</v>
      </c>
      <c r="G6" s="196">
        <v>42695</v>
      </c>
      <c r="H6" s="196">
        <v>13900</v>
      </c>
      <c r="I6" s="196">
        <v>1648</v>
      </c>
      <c r="J6" s="196">
        <v>8474</v>
      </c>
      <c r="K6" s="196">
        <v>1576</v>
      </c>
      <c r="L6" s="196">
        <v>2696</v>
      </c>
      <c r="M6" s="196">
        <v>331</v>
      </c>
      <c r="N6" s="197">
        <v>1973</v>
      </c>
      <c r="O6" s="197">
        <v>17466</v>
      </c>
      <c r="P6" s="197">
        <v>1725</v>
      </c>
      <c r="Q6" s="197">
        <v>51</v>
      </c>
      <c r="R6" s="197">
        <v>540</v>
      </c>
      <c r="S6" s="197">
        <v>5384</v>
      </c>
      <c r="T6" s="197">
        <v>11788</v>
      </c>
      <c r="U6" s="234" t="s">
        <v>332</v>
      </c>
      <c r="V6" s="197">
        <v>2513</v>
      </c>
      <c r="W6" s="197">
        <v>22850</v>
      </c>
      <c r="X6" s="197">
        <v>13513</v>
      </c>
      <c r="Y6" s="197">
        <v>51</v>
      </c>
    </row>
    <row r="7" spans="1:25" ht="12.75">
      <c r="A7" s="243" t="s">
        <v>35</v>
      </c>
      <c r="B7" s="142">
        <v>0.6012269938650306</v>
      </c>
      <c r="C7" s="142">
        <v>0.4375358002062092</v>
      </c>
      <c r="D7" s="142">
        <v>0.5237027219900092</v>
      </c>
      <c r="E7" s="142">
        <v>0.8164160401002506</v>
      </c>
      <c r="F7" s="142">
        <v>0.6139896373056994</v>
      </c>
      <c r="G7" s="142">
        <v>0.4542920716711559</v>
      </c>
      <c r="H7" s="142">
        <v>0.6394244604316547</v>
      </c>
      <c r="I7" s="142">
        <v>0.820995145631068</v>
      </c>
      <c r="J7" s="142">
        <v>0.8903705451970734</v>
      </c>
      <c r="K7" s="142">
        <v>0.942258883248731</v>
      </c>
      <c r="L7" s="142">
        <v>0.9762611275964391</v>
      </c>
      <c r="M7" s="142">
        <v>0.9969788519637462</v>
      </c>
      <c r="N7" s="142">
        <v>0.754</v>
      </c>
      <c r="O7" s="142">
        <v>0.425</v>
      </c>
      <c r="P7" s="142">
        <v>0.913</v>
      </c>
      <c r="Q7" s="142">
        <v>1</v>
      </c>
      <c r="R7" s="142">
        <v>0.761</v>
      </c>
      <c r="S7" s="142">
        <v>0.312</v>
      </c>
      <c r="T7" s="142">
        <v>0.163</v>
      </c>
      <c r="U7" s="234" t="s">
        <v>332</v>
      </c>
      <c r="V7" s="142">
        <v>0.756</v>
      </c>
      <c r="W7" s="142">
        <v>0.398</v>
      </c>
      <c r="X7" s="142">
        <v>0.259</v>
      </c>
      <c r="Y7" s="142">
        <v>1</v>
      </c>
    </row>
    <row r="8" spans="1:25" ht="12.75">
      <c r="A8" s="243" t="s">
        <v>37</v>
      </c>
      <c r="B8" s="142">
        <v>0.3987730061349693</v>
      </c>
      <c r="C8" s="142">
        <v>0.5624641997937908</v>
      </c>
      <c r="D8" s="142">
        <v>0.47629727800999083</v>
      </c>
      <c r="E8" s="142">
        <v>0.18358395989974938</v>
      </c>
      <c r="F8" s="142">
        <v>0.3860103626943005</v>
      </c>
      <c r="G8" s="142">
        <v>0.5457079283288441</v>
      </c>
      <c r="H8" s="142">
        <v>0.3605755395683453</v>
      </c>
      <c r="I8" s="142">
        <v>0.17900485436893204</v>
      </c>
      <c r="J8" s="142">
        <v>0.1096294548029266</v>
      </c>
      <c r="K8" s="142">
        <v>0.057741116751269035</v>
      </c>
      <c r="L8" s="142">
        <v>0.02373887240356083</v>
      </c>
      <c r="M8" s="142">
        <v>0.0030211480362537764</v>
      </c>
      <c r="N8" s="142">
        <v>0.246</v>
      </c>
      <c r="O8" s="142">
        <v>0.575</v>
      </c>
      <c r="P8" s="142">
        <v>0.087</v>
      </c>
      <c r="Q8" s="142">
        <v>0</v>
      </c>
      <c r="R8" s="142">
        <v>0.239</v>
      </c>
      <c r="S8" s="142">
        <v>0.688</v>
      </c>
      <c r="T8" s="142">
        <v>0.837</v>
      </c>
      <c r="U8" s="234" t="s">
        <v>332</v>
      </c>
      <c r="V8" s="142">
        <v>0.244</v>
      </c>
      <c r="W8" s="142">
        <v>0.602</v>
      </c>
      <c r="X8" s="142">
        <v>0.741</v>
      </c>
      <c r="Y8" s="142">
        <v>0</v>
      </c>
    </row>
    <row r="9" spans="1:25" ht="12.75">
      <c r="A9" s="143"/>
      <c r="B9" s="143"/>
      <c r="C9" s="143"/>
      <c r="D9" s="143"/>
      <c r="E9" s="143"/>
      <c r="F9" s="143"/>
      <c r="G9" s="143"/>
      <c r="H9" s="143"/>
      <c r="I9" s="143"/>
      <c r="J9" s="190"/>
      <c r="K9" s="190"/>
      <c r="L9" s="145"/>
      <c r="M9" s="145"/>
      <c r="N9" s="145"/>
      <c r="O9" s="145"/>
      <c r="P9" s="145"/>
      <c r="Q9" s="143"/>
      <c r="R9" s="143"/>
      <c r="S9" s="143"/>
      <c r="T9" s="190"/>
      <c r="U9" s="190"/>
      <c r="V9" s="143"/>
      <c r="W9" s="143"/>
      <c r="X9" s="190"/>
      <c r="Y9" s="190"/>
    </row>
    <row r="10" spans="1:25" ht="12.75" customHeight="1">
      <c r="A10" s="244"/>
      <c r="B10" s="147"/>
      <c r="C10" s="147"/>
      <c r="D10" s="147"/>
      <c r="E10" s="147"/>
      <c r="F10" s="147"/>
      <c r="G10" s="147"/>
      <c r="H10" s="147"/>
      <c r="I10" s="147"/>
      <c r="J10" s="150"/>
      <c r="K10" s="150"/>
      <c r="L10" s="150"/>
      <c r="M10" s="150"/>
      <c r="N10" s="147"/>
      <c r="O10" s="147"/>
      <c r="P10" s="147"/>
      <c r="Q10" s="147"/>
      <c r="R10" s="147"/>
      <c r="S10" s="147"/>
      <c r="T10" s="147"/>
      <c r="U10" s="147"/>
      <c r="V10" s="147"/>
      <c r="W10" s="147"/>
      <c r="X10" s="147"/>
      <c r="Y10" s="147"/>
    </row>
    <row r="11" spans="1:25" ht="12.75">
      <c r="A11" s="242" t="s">
        <v>388</v>
      </c>
      <c r="B11" s="143"/>
      <c r="C11" s="143"/>
      <c r="D11" s="143"/>
      <c r="E11" s="143"/>
      <c r="F11" s="143"/>
      <c r="G11" s="143"/>
      <c r="H11" s="143"/>
      <c r="I11" s="143"/>
      <c r="J11" s="143"/>
      <c r="K11" s="143"/>
      <c r="L11" s="143"/>
      <c r="M11" s="143"/>
      <c r="N11" s="147"/>
      <c r="O11" s="147"/>
      <c r="P11" s="147"/>
      <c r="Q11" s="147"/>
      <c r="R11" s="147"/>
      <c r="S11" s="147"/>
      <c r="T11" s="147"/>
      <c r="U11" s="147"/>
      <c r="V11" s="147"/>
      <c r="W11" s="147"/>
      <c r="X11" s="147"/>
      <c r="Y11" s="147"/>
    </row>
    <row r="12" spans="1:25" ht="12.75">
      <c r="A12" s="143" t="s">
        <v>43</v>
      </c>
      <c r="B12" s="170">
        <v>58.7583</v>
      </c>
      <c r="C12" s="170">
        <v>61.1762</v>
      </c>
      <c r="D12" s="170">
        <v>57.2735</v>
      </c>
      <c r="E12" s="170">
        <v>52.5983</v>
      </c>
      <c r="F12" s="170">
        <v>58.7093</v>
      </c>
      <c r="G12" s="170">
        <v>60.9658</v>
      </c>
      <c r="H12" s="170">
        <v>57.1107</v>
      </c>
      <c r="I12" s="170">
        <v>52.4453</v>
      </c>
      <c r="J12" s="170">
        <v>41.2072</v>
      </c>
      <c r="K12" s="170">
        <v>50.9195</v>
      </c>
      <c r="L12" s="170">
        <v>51.556</v>
      </c>
      <c r="M12" s="170">
        <v>55.0086</v>
      </c>
      <c r="N12" s="199">
        <v>58.6</v>
      </c>
      <c r="O12" s="199">
        <v>60.7</v>
      </c>
      <c r="P12" s="199">
        <v>57.3</v>
      </c>
      <c r="Q12" s="199">
        <v>53.3</v>
      </c>
      <c r="R12" s="199">
        <v>58.5</v>
      </c>
      <c r="S12" s="199">
        <v>60.2</v>
      </c>
      <c r="T12" s="199">
        <v>56.6</v>
      </c>
      <c r="U12" s="234" t="s">
        <v>332</v>
      </c>
      <c r="V12" s="199">
        <v>58.5</v>
      </c>
      <c r="W12" s="199">
        <v>60.6</v>
      </c>
      <c r="X12" s="199">
        <v>56.7</v>
      </c>
      <c r="Y12" s="199">
        <v>53.3</v>
      </c>
    </row>
    <row r="13" spans="1:25" ht="12.75">
      <c r="A13" s="143" t="s">
        <v>44</v>
      </c>
      <c r="B13" s="170">
        <v>58.8053</v>
      </c>
      <c r="C13" s="170">
        <v>61.4711</v>
      </c>
      <c r="D13" s="170">
        <v>57.3348</v>
      </c>
      <c r="E13" s="170">
        <v>53.459</v>
      </c>
      <c r="F13" s="170">
        <v>58.7559</v>
      </c>
      <c r="G13" s="170">
        <v>61.2333</v>
      </c>
      <c r="H13" s="170">
        <v>57.1695</v>
      </c>
      <c r="I13" s="170">
        <v>53.5163</v>
      </c>
      <c r="J13" s="170">
        <v>41.2548</v>
      </c>
      <c r="K13" s="170">
        <v>51.3616</v>
      </c>
      <c r="L13" s="170">
        <v>51.5712</v>
      </c>
      <c r="M13" s="170">
        <v>55.103</v>
      </c>
      <c r="N13" s="178">
        <v>58.6</v>
      </c>
      <c r="O13" s="178">
        <v>61.1</v>
      </c>
      <c r="P13" s="178">
        <v>57.5</v>
      </c>
      <c r="Q13" s="178">
        <v>53.6</v>
      </c>
      <c r="R13" s="178">
        <v>58.5</v>
      </c>
      <c r="S13" s="178">
        <v>60.8</v>
      </c>
      <c r="T13" s="178">
        <v>56.8</v>
      </c>
      <c r="U13" s="234" t="s">
        <v>332</v>
      </c>
      <c r="V13" s="178">
        <v>58.6</v>
      </c>
      <c r="W13" s="178">
        <v>61</v>
      </c>
      <c r="X13" s="178">
        <v>56.9</v>
      </c>
      <c r="Y13" s="178">
        <v>53.6</v>
      </c>
    </row>
    <row r="14" spans="1:25" ht="22.5">
      <c r="A14" s="245" t="s">
        <v>45</v>
      </c>
      <c r="B14" s="172">
        <v>1</v>
      </c>
      <c r="C14" s="172">
        <v>0.9693550234849353</v>
      </c>
      <c r="D14" s="172">
        <v>0.9995922112345805</v>
      </c>
      <c r="E14" s="172">
        <v>0.906641604010025</v>
      </c>
      <c r="F14" s="172">
        <v>1</v>
      </c>
      <c r="G14" s="172">
        <v>0.9728071202716946</v>
      </c>
      <c r="H14" s="172">
        <v>0.9996402877697842</v>
      </c>
      <c r="I14" s="172">
        <v>0.879247572815534</v>
      </c>
      <c r="J14" s="172">
        <v>0.999645975926363</v>
      </c>
      <c r="K14" s="172">
        <v>0.9536802030456852</v>
      </c>
      <c r="L14" s="172">
        <v>1</v>
      </c>
      <c r="M14" s="172">
        <v>0.9939577039274925</v>
      </c>
      <c r="N14" s="147">
        <v>0.938</v>
      </c>
      <c r="O14" s="147">
        <v>0.931</v>
      </c>
      <c r="P14" s="147">
        <v>0.921</v>
      </c>
      <c r="Q14" s="147">
        <v>0.843</v>
      </c>
      <c r="R14" s="147">
        <v>0.922</v>
      </c>
      <c r="S14" s="147">
        <v>0.897</v>
      </c>
      <c r="T14" s="147">
        <v>0.918</v>
      </c>
      <c r="U14" s="234" t="s">
        <v>332</v>
      </c>
      <c r="V14" s="147">
        <v>0.935</v>
      </c>
      <c r="W14" s="147">
        <v>0.923</v>
      </c>
      <c r="X14" s="147">
        <v>0.918</v>
      </c>
      <c r="Y14" s="147">
        <v>0.843</v>
      </c>
    </row>
    <row r="15" spans="1:25" ht="12.75">
      <c r="A15" s="245"/>
      <c r="B15" s="173"/>
      <c r="C15" s="173"/>
      <c r="D15" s="173"/>
      <c r="E15" s="173"/>
      <c r="F15" s="173"/>
      <c r="G15" s="173"/>
      <c r="H15" s="173"/>
      <c r="I15" s="173"/>
      <c r="J15" s="173"/>
      <c r="K15" s="173"/>
      <c r="L15" s="173"/>
      <c r="M15" s="173"/>
      <c r="N15" s="147"/>
      <c r="O15" s="147"/>
      <c r="P15" s="147"/>
      <c r="Q15" s="147"/>
      <c r="R15" s="178"/>
      <c r="S15" s="178"/>
      <c r="T15" s="190"/>
      <c r="U15" s="232"/>
      <c r="V15" s="178"/>
      <c r="W15" s="178"/>
      <c r="X15" s="190"/>
      <c r="Y15" s="232"/>
    </row>
    <row r="16" spans="1:25" ht="12.75" customHeight="1">
      <c r="A16" s="245" t="s">
        <v>291</v>
      </c>
      <c r="B16" s="170">
        <v>130.341</v>
      </c>
      <c r="C16" s="170">
        <v>140.547</v>
      </c>
      <c r="D16" s="170">
        <v>141.423</v>
      </c>
      <c r="E16" s="170">
        <v>125.453</v>
      </c>
      <c r="F16" s="170">
        <v>131.483</v>
      </c>
      <c r="G16" s="170">
        <v>141.494</v>
      </c>
      <c r="H16" s="170">
        <v>141.387</v>
      </c>
      <c r="I16" s="170">
        <v>124.445</v>
      </c>
      <c r="J16" s="174">
        <v>85.786</v>
      </c>
      <c r="K16" s="174">
        <v>123.181</v>
      </c>
      <c r="L16" s="174">
        <v>123.803</v>
      </c>
      <c r="M16" s="174">
        <v>139.259</v>
      </c>
      <c r="N16" s="178">
        <v>121.2</v>
      </c>
      <c r="O16" s="178">
        <v>119.8</v>
      </c>
      <c r="P16" s="178">
        <v>129.1</v>
      </c>
      <c r="Q16" s="178">
        <v>122.2</v>
      </c>
      <c r="R16" s="178">
        <v>132</v>
      </c>
      <c r="S16" s="178">
        <v>130.7</v>
      </c>
      <c r="T16" s="178">
        <v>127.7</v>
      </c>
      <c r="U16" s="234" t="s">
        <v>332</v>
      </c>
      <c r="V16" s="178">
        <v>123.6</v>
      </c>
      <c r="W16" s="178">
        <v>122.3</v>
      </c>
      <c r="X16" s="178">
        <v>127.9</v>
      </c>
      <c r="Y16" s="178">
        <v>122.2</v>
      </c>
    </row>
    <row r="17" spans="1:25" ht="12.75" customHeight="1">
      <c r="A17" s="245" t="s">
        <v>46</v>
      </c>
      <c r="B17" s="170">
        <v>2.8233</v>
      </c>
      <c r="C17" s="170">
        <v>4.8767</v>
      </c>
      <c r="D17" s="170">
        <v>8.9866</v>
      </c>
      <c r="E17" s="170">
        <v>17.6286</v>
      </c>
      <c r="F17" s="170">
        <v>2.5762</v>
      </c>
      <c r="G17" s="170">
        <v>4.5436</v>
      </c>
      <c r="H17" s="170">
        <v>6.6842</v>
      </c>
      <c r="I17" s="170">
        <v>17.102</v>
      </c>
      <c r="J17" s="174">
        <v>32.9885</v>
      </c>
      <c r="K17" s="174">
        <v>49.5009</v>
      </c>
      <c r="L17" s="174">
        <v>27.2731</v>
      </c>
      <c r="M17" s="174">
        <v>28.5582</v>
      </c>
      <c r="N17" s="178">
        <v>0.7</v>
      </c>
      <c r="O17" s="178">
        <v>2.2</v>
      </c>
      <c r="P17" s="178">
        <v>9.5</v>
      </c>
      <c r="Q17" s="178">
        <v>36.6</v>
      </c>
      <c r="R17" s="178">
        <v>0.9</v>
      </c>
      <c r="S17" s="178">
        <v>3.5</v>
      </c>
      <c r="T17" s="178">
        <v>4.5</v>
      </c>
      <c r="U17" s="234" t="s">
        <v>332</v>
      </c>
      <c r="V17" s="178">
        <v>0.7</v>
      </c>
      <c r="W17" s="178">
        <v>2.5</v>
      </c>
      <c r="X17" s="178">
        <v>5.2</v>
      </c>
      <c r="Y17" s="178">
        <v>36.6</v>
      </c>
    </row>
    <row r="18" spans="1:25" ht="22.5">
      <c r="A18" s="245" t="s">
        <v>47</v>
      </c>
      <c r="B18" s="170">
        <v>178.799</v>
      </c>
      <c r="C18" s="170">
        <v>167.898</v>
      </c>
      <c r="D18" s="170">
        <v>161.199</v>
      </c>
      <c r="E18" s="170">
        <v>156.487</v>
      </c>
      <c r="F18" s="170">
        <v>178.469</v>
      </c>
      <c r="G18" s="170">
        <v>167.592</v>
      </c>
      <c r="H18" s="170">
        <v>159.682</v>
      </c>
      <c r="I18" s="170">
        <v>156.109</v>
      </c>
      <c r="J18" s="174">
        <v>117.491</v>
      </c>
      <c r="K18" s="174">
        <v>171.012</v>
      </c>
      <c r="L18" s="174">
        <v>151.193</v>
      </c>
      <c r="M18" s="174">
        <v>167.912</v>
      </c>
      <c r="N18" s="178">
        <v>176.6</v>
      </c>
      <c r="O18" s="178">
        <v>170.2</v>
      </c>
      <c r="P18" s="178">
        <v>169.4</v>
      </c>
      <c r="Q18" s="178">
        <v>181.2</v>
      </c>
      <c r="R18" s="178">
        <v>175.8</v>
      </c>
      <c r="S18" s="178">
        <v>169.3</v>
      </c>
      <c r="T18" s="178">
        <v>164.9</v>
      </c>
      <c r="U18" s="234" t="s">
        <v>332</v>
      </c>
      <c r="V18" s="178">
        <v>176.4</v>
      </c>
      <c r="W18" s="178">
        <v>170</v>
      </c>
      <c r="X18" s="178">
        <v>165.4</v>
      </c>
      <c r="Y18" s="178">
        <v>181.2</v>
      </c>
    </row>
    <row r="19" spans="1:25" ht="12.75">
      <c r="A19" s="143"/>
      <c r="B19" s="172"/>
      <c r="C19" s="172"/>
      <c r="D19" s="172"/>
      <c r="E19" s="172"/>
      <c r="F19" s="172"/>
      <c r="G19" s="172"/>
      <c r="H19" s="172"/>
      <c r="I19" s="172"/>
      <c r="J19" s="172"/>
      <c r="K19" s="172"/>
      <c r="L19" s="172"/>
      <c r="M19" s="172"/>
      <c r="N19" s="178"/>
      <c r="O19" s="178"/>
      <c r="P19" s="178"/>
      <c r="Q19" s="178"/>
      <c r="R19" s="178"/>
      <c r="S19" s="178"/>
      <c r="T19" s="178"/>
      <c r="U19" s="178"/>
      <c r="V19" s="178"/>
      <c r="W19" s="178"/>
      <c r="X19" s="178"/>
      <c r="Y19" s="178"/>
    </row>
    <row r="20" spans="1:25" ht="12.75">
      <c r="A20" s="143" t="s">
        <v>48</v>
      </c>
      <c r="B20" s="172">
        <v>0</v>
      </c>
      <c r="C20" s="172">
        <v>0.16224653454003896</v>
      </c>
      <c r="D20" s="172">
        <v>0.29442348863288814</v>
      </c>
      <c r="E20" s="172">
        <v>0.3208020050125313</v>
      </c>
      <c r="F20" s="172">
        <f>0</f>
        <v>0</v>
      </c>
      <c r="G20" s="172">
        <v>0.1464574306124839</v>
      </c>
      <c r="H20" s="172">
        <v>0.35784172661870506</v>
      </c>
      <c r="I20" s="172">
        <v>0.3143203883495146</v>
      </c>
      <c r="J20" s="172">
        <v>0.03128826010066658</v>
      </c>
      <c r="K20" s="172">
        <v>0.10198845413726748</v>
      </c>
      <c r="L20" s="172">
        <v>0.006083650190114068</v>
      </c>
      <c r="M20" s="172">
        <v>0.0182370820668693</v>
      </c>
      <c r="N20" s="234" t="s">
        <v>332</v>
      </c>
      <c r="O20" s="147">
        <v>0.053</v>
      </c>
      <c r="P20" s="147">
        <v>0.112</v>
      </c>
      <c r="Q20" s="147">
        <v>0.02</v>
      </c>
      <c r="R20" s="234" t="s">
        <v>332</v>
      </c>
      <c r="S20" s="147">
        <v>0.089</v>
      </c>
      <c r="T20" s="147">
        <v>0.139</v>
      </c>
      <c r="U20" s="234" t="s">
        <v>332</v>
      </c>
      <c r="V20" s="234" t="s">
        <v>332</v>
      </c>
      <c r="W20" s="147">
        <v>0.061</v>
      </c>
      <c r="X20" s="147">
        <v>0.135</v>
      </c>
      <c r="Y20" s="147">
        <v>0.02</v>
      </c>
    </row>
    <row r="21" spans="1:25" ht="12.75">
      <c r="A21" s="143" t="s">
        <v>311</v>
      </c>
      <c r="B21" s="172"/>
      <c r="C21" s="176">
        <v>-68.915</v>
      </c>
      <c r="D21" s="176">
        <v>-63.293</v>
      </c>
      <c r="E21" s="176">
        <v>-84.562</v>
      </c>
      <c r="F21" s="172"/>
      <c r="G21" s="176">
        <v>-67.951</v>
      </c>
      <c r="H21" s="176">
        <v>-65.677</v>
      </c>
      <c r="I21" s="176">
        <v>-85.493</v>
      </c>
      <c r="J21" s="176">
        <v>-22.6988</v>
      </c>
      <c r="K21" s="176">
        <v>-76.3132</v>
      </c>
      <c r="L21" s="176">
        <v>-10.1464</v>
      </c>
      <c r="M21" s="176">
        <v>-76.9769</v>
      </c>
      <c r="N21" s="234" t="s">
        <v>332</v>
      </c>
      <c r="O21" s="178">
        <v>52.2</v>
      </c>
      <c r="P21" s="178">
        <v>52.5</v>
      </c>
      <c r="Q21" s="178">
        <v>62</v>
      </c>
      <c r="R21" s="201" t="s">
        <v>332</v>
      </c>
      <c r="S21" s="178">
        <v>56.1</v>
      </c>
      <c r="T21" s="178">
        <v>51.1</v>
      </c>
      <c r="U21" s="201" t="s">
        <v>332</v>
      </c>
      <c r="V21" s="201" t="s">
        <v>332</v>
      </c>
      <c r="W21" s="178">
        <v>53.5</v>
      </c>
      <c r="X21" s="178">
        <v>51.3</v>
      </c>
      <c r="Y21" s="178">
        <v>62</v>
      </c>
    </row>
    <row r="22" spans="1:25" ht="12.75">
      <c r="A22" s="143" t="s">
        <v>49</v>
      </c>
      <c r="B22" s="147"/>
      <c r="C22" s="147">
        <v>0.0332999</v>
      </c>
      <c r="D22" s="147">
        <v>0.0327324</v>
      </c>
      <c r="E22" s="147">
        <v>0.046679700000000005</v>
      </c>
      <c r="F22" s="147"/>
      <c r="G22" s="147">
        <v>0.0333964</v>
      </c>
      <c r="H22" s="147">
        <v>0.0384414</v>
      </c>
      <c r="I22" s="147">
        <v>0.0471887</v>
      </c>
      <c r="J22" s="147">
        <v>0.0253315</v>
      </c>
      <c r="K22" s="147">
        <v>0.0404324</v>
      </c>
      <c r="L22" s="147">
        <v>0.0124219</v>
      </c>
      <c r="M22" s="147">
        <v>0.0404167</v>
      </c>
      <c r="N22" s="234" t="s">
        <v>332</v>
      </c>
      <c r="O22" s="147">
        <v>0.032</v>
      </c>
      <c r="P22" s="147">
        <v>0.039</v>
      </c>
      <c r="Q22" s="147">
        <v>0.05</v>
      </c>
      <c r="R22" s="234" t="s">
        <v>332</v>
      </c>
      <c r="S22" s="147">
        <v>0.033</v>
      </c>
      <c r="T22" s="147">
        <v>0.036</v>
      </c>
      <c r="U22" s="234" t="s">
        <v>332</v>
      </c>
      <c r="V22" s="234" t="s">
        <v>332</v>
      </c>
      <c r="W22" s="147">
        <v>0.033</v>
      </c>
      <c r="X22" s="147">
        <v>0.036</v>
      </c>
      <c r="Y22" s="147">
        <v>0.05</v>
      </c>
    </row>
    <row r="23" spans="1:25" ht="12.75">
      <c r="A23" s="143" t="s">
        <v>288</v>
      </c>
      <c r="B23" s="177">
        <f aca="true" t="shared" si="0" ref="B23:I23">B21*B20*B$6*12/1000000</f>
        <v>0</v>
      </c>
      <c r="C23" s="177">
        <f t="shared" si="0"/>
        <v>-4.6848417000000016</v>
      </c>
      <c r="D23" s="177">
        <f t="shared" si="0"/>
        <v>-2.193482208</v>
      </c>
      <c r="E23" s="177">
        <f t="shared" si="0"/>
        <v>-0.519548928</v>
      </c>
      <c r="F23" s="177">
        <f t="shared" si="0"/>
        <v>0</v>
      </c>
      <c r="G23" s="177">
        <f t="shared" si="0"/>
        <v>-5.098771235999999</v>
      </c>
      <c r="H23" s="177">
        <f t="shared" si="0"/>
        <v>-3.9201287760000003</v>
      </c>
      <c r="I23" s="177">
        <f t="shared" si="0"/>
        <v>-0.5314244879999999</v>
      </c>
      <c r="J23" s="147"/>
      <c r="K23" s="147"/>
      <c r="L23" s="147"/>
      <c r="M23" s="147"/>
      <c r="N23" s="202"/>
      <c r="O23" s="202"/>
      <c r="P23" s="202"/>
      <c r="Q23" s="202"/>
      <c r="R23" s="202"/>
      <c r="S23" s="202"/>
      <c r="T23" s="202"/>
      <c r="U23" s="202"/>
      <c r="V23" s="202"/>
      <c r="W23" s="202"/>
      <c r="X23" s="202"/>
      <c r="Y23" s="202"/>
    </row>
    <row r="24" spans="1:25" ht="12.75">
      <c r="A24" s="143" t="s">
        <v>50</v>
      </c>
      <c r="B24" s="172">
        <v>0</v>
      </c>
      <c r="C24" s="172">
        <v>0.4714171153625845</v>
      </c>
      <c r="D24" s="172">
        <v>0.10765623407075135</v>
      </c>
      <c r="E24" s="172">
        <v>0</v>
      </c>
      <c r="F24" s="172">
        <f>0</f>
        <v>0</v>
      </c>
      <c r="G24" s="172">
        <v>0.4006089706054573</v>
      </c>
      <c r="H24" s="172">
        <v>0.0962589928057554</v>
      </c>
      <c r="I24" s="172">
        <f>0</f>
        <v>0</v>
      </c>
      <c r="J24" s="150"/>
      <c r="K24" s="150"/>
      <c r="L24" s="150"/>
      <c r="M24" s="150"/>
      <c r="N24" s="234" t="s">
        <v>332</v>
      </c>
      <c r="O24" s="147">
        <v>0.291</v>
      </c>
      <c r="P24" s="147">
        <v>0.082</v>
      </c>
      <c r="Q24" s="147">
        <v>0.02</v>
      </c>
      <c r="R24" s="234" t="s">
        <v>332</v>
      </c>
      <c r="S24" s="147">
        <v>0.304</v>
      </c>
      <c r="T24" s="147">
        <v>0.05</v>
      </c>
      <c r="U24" s="234" t="s">
        <v>332</v>
      </c>
      <c r="V24" s="234" t="s">
        <v>332</v>
      </c>
      <c r="W24" s="147">
        <v>0.294</v>
      </c>
      <c r="X24" s="147">
        <v>0.054</v>
      </c>
      <c r="Y24" s="147">
        <v>0.02</v>
      </c>
    </row>
    <row r="25" spans="1:25" ht="12.75">
      <c r="A25" s="143" t="s">
        <v>312</v>
      </c>
      <c r="B25" s="172"/>
      <c r="C25" s="176">
        <v>200.437</v>
      </c>
      <c r="D25" s="176">
        <v>201.056</v>
      </c>
      <c r="E25" s="172"/>
      <c r="F25" s="172"/>
      <c r="G25" s="176">
        <v>197.849</v>
      </c>
      <c r="H25" s="176">
        <v>185.707</v>
      </c>
      <c r="I25" s="172"/>
      <c r="J25" s="150"/>
      <c r="K25" s="150"/>
      <c r="L25" s="150"/>
      <c r="M25" s="150"/>
      <c r="N25" s="234" t="s">
        <v>332</v>
      </c>
      <c r="O25" s="178">
        <v>123.1</v>
      </c>
      <c r="P25" s="178">
        <v>88.2</v>
      </c>
      <c r="Q25" s="178">
        <v>105.9</v>
      </c>
      <c r="R25" s="234" t="s">
        <v>332</v>
      </c>
      <c r="S25" s="178">
        <v>117.2</v>
      </c>
      <c r="T25" s="178">
        <v>109.1</v>
      </c>
      <c r="U25" s="234" t="s">
        <v>332</v>
      </c>
      <c r="V25" s="234" t="s">
        <v>332</v>
      </c>
      <c r="W25" s="178">
        <v>121.6</v>
      </c>
      <c r="X25" s="178">
        <v>105</v>
      </c>
      <c r="Y25" s="178">
        <v>105.9</v>
      </c>
    </row>
    <row r="26" spans="1:25" ht="12.75">
      <c r="A26" s="143" t="s">
        <v>51</v>
      </c>
      <c r="B26" s="179"/>
      <c r="C26" s="179">
        <v>0.0769361</v>
      </c>
      <c r="D26" s="179">
        <v>0.0802225</v>
      </c>
      <c r="E26" s="179"/>
      <c r="F26" s="179"/>
      <c r="G26" s="179">
        <v>0.0764894</v>
      </c>
      <c r="H26" s="179">
        <v>0.07950109999999999</v>
      </c>
      <c r="I26" s="179"/>
      <c r="J26" s="203"/>
      <c r="K26" s="203"/>
      <c r="L26" s="203"/>
      <c r="M26" s="203"/>
      <c r="N26" s="234" t="s">
        <v>332</v>
      </c>
      <c r="O26" s="147">
        <v>0.075</v>
      </c>
      <c r="P26" s="147">
        <v>0.06</v>
      </c>
      <c r="Q26" s="147">
        <v>0.063</v>
      </c>
      <c r="R26" s="234" t="s">
        <v>332</v>
      </c>
      <c r="S26" s="147">
        <v>0.063</v>
      </c>
      <c r="T26" s="147">
        <v>0.061</v>
      </c>
      <c r="U26" s="234" t="s">
        <v>332</v>
      </c>
      <c r="V26" s="234" t="s">
        <v>332</v>
      </c>
      <c r="W26" s="147">
        <v>0.072</v>
      </c>
      <c r="X26" s="147">
        <v>0.061</v>
      </c>
      <c r="Y26" s="147">
        <v>0.063</v>
      </c>
    </row>
    <row r="27" spans="1:25" ht="12.75">
      <c r="A27" s="143" t="s">
        <v>289</v>
      </c>
      <c r="B27" s="177"/>
      <c r="C27" s="177">
        <f>C25*C24*C$6*12/1000000</f>
        <v>39.59031624000001</v>
      </c>
      <c r="D27" s="177">
        <f>D25*D24*D$6*12/1000000</f>
        <v>2.5477816320000004</v>
      </c>
      <c r="E27" s="177"/>
      <c r="F27" s="177"/>
      <c r="G27" s="177">
        <f>G25*G24*G$6*12/1000000</f>
        <v>40.608111552</v>
      </c>
      <c r="H27" s="177">
        <f>H25*H24*H$6*12/1000000</f>
        <v>2.9817115920000004</v>
      </c>
      <c r="I27" s="177"/>
      <c r="J27" s="203"/>
      <c r="K27" s="203"/>
      <c r="L27" s="203"/>
      <c r="M27" s="203"/>
      <c r="N27" s="204"/>
      <c r="O27" s="204"/>
      <c r="P27" s="204"/>
      <c r="Q27" s="204"/>
      <c r="R27" s="204"/>
      <c r="S27" s="204"/>
      <c r="T27" s="202"/>
      <c r="U27" s="202"/>
      <c r="V27" s="204"/>
      <c r="W27" s="204"/>
      <c r="X27" s="202"/>
      <c r="Y27" s="202"/>
    </row>
    <row r="28" spans="1:25" ht="12.75">
      <c r="A28" s="143"/>
      <c r="B28" s="143"/>
      <c r="C28" s="143"/>
      <c r="D28" s="143"/>
      <c r="E28" s="143"/>
      <c r="F28" s="143"/>
      <c r="G28" s="143"/>
      <c r="H28" s="143"/>
      <c r="I28" s="143"/>
      <c r="J28" s="143"/>
      <c r="K28" s="143"/>
      <c r="L28" s="143"/>
      <c r="M28" s="143"/>
      <c r="N28" s="190"/>
      <c r="O28" s="190"/>
      <c r="P28" s="190"/>
      <c r="Q28" s="190"/>
      <c r="R28" s="190"/>
      <c r="S28" s="190"/>
      <c r="T28" s="190"/>
      <c r="U28" s="190"/>
      <c r="V28" s="190"/>
      <c r="W28" s="190"/>
      <c r="X28" s="190"/>
      <c r="Y28" s="190"/>
    </row>
    <row r="29" spans="1:25" ht="12.75">
      <c r="A29" s="143" t="s">
        <v>52</v>
      </c>
      <c r="B29" s="170">
        <v>61.5041</v>
      </c>
      <c r="C29" s="170">
        <v>69.1771</v>
      </c>
      <c r="D29" s="170">
        <v>70.0949</v>
      </c>
      <c r="E29" s="170">
        <v>66.376</v>
      </c>
      <c r="F29" s="170">
        <v>61.9594</v>
      </c>
      <c r="G29" s="170">
        <v>69.3009</v>
      </c>
      <c r="H29" s="170">
        <v>68.6442</v>
      </c>
      <c r="I29" s="170">
        <v>65.6864</v>
      </c>
      <c r="J29" s="170">
        <v>54.4755</v>
      </c>
      <c r="K29" s="170">
        <v>74.8802</v>
      </c>
      <c r="L29" s="170">
        <v>72.7753</v>
      </c>
      <c r="M29" s="170">
        <v>78.5237</v>
      </c>
      <c r="N29" s="178">
        <v>56.6</v>
      </c>
      <c r="O29" s="178">
        <v>57.9</v>
      </c>
      <c r="P29" s="178">
        <v>64.3</v>
      </c>
      <c r="Q29" s="178">
        <v>74.7</v>
      </c>
      <c r="R29" s="178">
        <v>61.7</v>
      </c>
      <c r="S29" s="178">
        <v>63.2</v>
      </c>
      <c r="T29" s="178">
        <v>61.8</v>
      </c>
      <c r="U29" s="201" t="s">
        <v>332</v>
      </c>
      <c r="V29" s="178">
        <v>57.7</v>
      </c>
      <c r="W29" s="178">
        <v>59.1</v>
      </c>
      <c r="X29" s="178">
        <v>62.1</v>
      </c>
      <c r="Y29" s="178">
        <v>74.7</v>
      </c>
    </row>
    <row r="30" spans="1:25" ht="12.75">
      <c r="A30" s="143" t="s">
        <v>264</v>
      </c>
      <c r="B30" s="170">
        <v>61.5041</v>
      </c>
      <c r="C30" s="170">
        <v>66.9267</v>
      </c>
      <c r="D30" s="170">
        <v>70.118</v>
      </c>
      <c r="E30" s="170">
        <v>67.3284</v>
      </c>
      <c r="F30" s="170">
        <v>61.9594</v>
      </c>
      <c r="G30" s="170">
        <v>67.4274</v>
      </c>
      <c r="H30" s="170">
        <v>69.0845</v>
      </c>
      <c r="I30" s="170">
        <v>66.6495</v>
      </c>
      <c r="J30" s="170">
        <v>54.9144</v>
      </c>
      <c r="K30" s="170">
        <v>75.1207</v>
      </c>
      <c r="L30" s="170">
        <v>72.8024</v>
      </c>
      <c r="M30" s="170">
        <v>78.5688</v>
      </c>
      <c r="N30" s="178">
        <v>56.6</v>
      </c>
      <c r="O30" s="178">
        <v>56.5</v>
      </c>
      <c r="P30" s="178">
        <v>64.5</v>
      </c>
      <c r="Q30" s="178">
        <v>74.6</v>
      </c>
      <c r="R30" s="178">
        <v>61.7</v>
      </c>
      <c r="S30" s="178">
        <v>62</v>
      </c>
      <c r="T30" s="178">
        <v>62</v>
      </c>
      <c r="U30" s="201" t="s">
        <v>332</v>
      </c>
      <c r="V30" s="178">
        <v>57.7</v>
      </c>
      <c r="W30" s="178">
        <v>57.8</v>
      </c>
      <c r="X30" s="178">
        <v>62.3</v>
      </c>
      <c r="Y30" s="178">
        <v>74.6</v>
      </c>
    </row>
    <row r="31" spans="1:25" ht="12.75">
      <c r="A31" s="143" t="s">
        <v>274</v>
      </c>
      <c r="B31" s="172">
        <v>0.21932515337423314</v>
      </c>
      <c r="C31" s="172">
        <v>0.31847863443693436</v>
      </c>
      <c r="D31" s="172">
        <v>0.35548985625446017</v>
      </c>
      <c r="E31" s="172">
        <v>0.24686716791979949</v>
      </c>
      <c r="F31" s="172">
        <v>0.20595854922279794</v>
      </c>
      <c r="G31" s="172">
        <v>0.3467853378615763</v>
      </c>
      <c r="H31" s="172">
        <v>0.28575539568345326</v>
      </c>
      <c r="I31" s="172">
        <v>0.23907766990291263</v>
      </c>
      <c r="J31" s="172">
        <v>0.32109983478876564</v>
      </c>
      <c r="K31" s="172">
        <v>0.7493654822335025</v>
      </c>
      <c r="L31" s="172">
        <v>0.6646884272997032</v>
      </c>
      <c r="M31" s="172">
        <v>0.9305135951661632</v>
      </c>
      <c r="N31" s="147">
        <v>0.064</v>
      </c>
      <c r="O31" s="147">
        <v>0.17</v>
      </c>
      <c r="P31" s="147">
        <v>0.285</v>
      </c>
      <c r="Q31" s="147">
        <v>0.588</v>
      </c>
      <c r="R31" s="147">
        <v>0.078</v>
      </c>
      <c r="S31" s="147">
        <v>0.247</v>
      </c>
      <c r="T31" s="147">
        <v>0.097</v>
      </c>
      <c r="U31" s="234" t="s">
        <v>332</v>
      </c>
      <c r="V31" s="147">
        <v>0.067</v>
      </c>
      <c r="W31" s="147">
        <v>0.188</v>
      </c>
      <c r="X31" s="147">
        <v>0.121</v>
      </c>
      <c r="Y31" s="147">
        <v>0.588</v>
      </c>
    </row>
    <row r="32" spans="1:25" ht="22.5">
      <c r="A32" s="246" t="s">
        <v>53</v>
      </c>
      <c r="B32" s="172">
        <v>0.015337423312883436</v>
      </c>
      <c r="C32" s="172">
        <v>0.03528468323977546</v>
      </c>
      <c r="D32" s="172">
        <v>0.04638597206646957</v>
      </c>
      <c r="E32" s="172">
        <v>0.03383458646616541</v>
      </c>
      <c r="F32" s="172">
        <v>0.012953367875647668</v>
      </c>
      <c r="G32" s="172">
        <v>0.0323222859819651</v>
      </c>
      <c r="H32" s="147">
        <v>0.03640287769784173</v>
      </c>
      <c r="I32" s="147">
        <v>0.032766990291262135</v>
      </c>
      <c r="J32" s="172">
        <v>0.25961765400047204</v>
      </c>
      <c r="K32" s="172">
        <v>0.623730964467005</v>
      </c>
      <c r="L32" s="172">
        <v>0.5278189910979229</v>
      </c>
      <c r="M32" s="172">
        <v>0.824773413897281</v>
      </c>
      <c r="N32" s="147">
        <v>0.001</v>
      </c>
      <c r="O32" s="147">
        <v>0.012</v>
      </c>
      <c r="P32" s="147">
        <v>0.037</v>
      </c>
      <c r="Q32" s="147">
        <v>0.255</v>
      </c>
      <c r="R32" s="147">
        <v>0.002</v>
      </c>
      <c r="S32" s="147">
        <v>0.014</v>
      </c>
      <c r="T32" s="147">
        <v>0.013</v>
      </c>
      <c r="U32" s="232" t="s">
        <v>332</v>
      </c>
      <c r="V32" s="147">
        <v>0.001</v>
      </c>
      <c r="W32" s="147">
        <v>0.013</v>
      </c>
      <c r="X32" s="147">
        <v>0.016</v>
      </c>
      <c r="Y32" s="147">
        <v>0.255</v>
      </c>
    </row>
    <row r="33" spans="1:25" ht="12.75">
      <c r="A33" s="143" t="s">
        <v>54</v>
      </c>
      <c r="B33" s="246">
        <v>481</v>
      </c>
      <c r="C33" s="246">
        <v>664</v>
      </c>
      <c r="D33" s="246">
        <v>637</v>
      </c>
      <c r="E33" s="246">
        <v>601</v>
      </c>
      <c r="F33" s="246">
        <v>481</v>
      </c>
      <c r="G33" s="246">
        <v>642</v>
      </c>
      <c r="H33" s="246">
        <v>582</v>
      </c>
      <c r="I33" s="246">
        <v>594</v>
      </c>
      <c r="J33" s="181">
        <v>408.167</v>
      </c>
      <c r="K33" s="181">
        <v>768.055</v>
      </c>
      <c r="L33" s="181">
        <v>541.007</v>
      </c>
      <c r="M33" s="181">
        <v>790.495</v>
      </c>
      <c r="N33" s="177">
        <v>399.9</v>
      </c>
      <c r="O33" s="177">
        <v>443.8</v>
      </c>
      <c r="P33" s="177">
        <v>468.5</v>
      </c>
      <c r="Q33" s="177">
        <v>418.5</v>
      </c>
      <c r="R33" s="177">
        <v>412.7</v>
      </c>
      <c r="S33" s="177">
        <v>484.7</v>
      </c>
      <c r="T33" s="177">
        <v>464.4</v>
      </c>
      <c r="U33" s="247" t="s">
        <v>332</v>
      </c>
      <c r="V33" s="177">
        <v>402.7</v>
      </c>
      <c r="W33" s="177">
        <v>453.4</v>
      </c>
      <c r="X33" s="177">
        <v>464.9</v>
      </c>
      <c r="Y33" s="177">
        <v>418.5</v>
      </c>
    </row>
    <row r="34" spans="1:25" ht="12.75">
      <c r="A34" s="143" t="s">
        <v>55</v>
      </c>
      <c r="B34" s="179">
        <v>0.2791411042944785</v>
      </c>
      <c r="C34" s="179">
        <v>0.08139534883720931</v>
      </c>
      <c r="D34" s="179">
        <v>0.03506983382607809</v>
      </c>
      <c r="E34" s="179">
        <v>0.023809523809523808</v>
      </c>
      <c r="F34" s="179">
        <v>0.26813471502590674</v>
      </c>
      <c r="G34" s="179">
        <v>0.07925986649490573</v>
      </c>
      <c r="H34" s="179">
        <v>0.06035971223021583</v>
      </c>
      <c r="I34" s="179">
        <v>0.047936893203883495</v>
      </c>
      <c r="J34" s="179">
        <v>0.37420344583431675</v>
      </c>
      <c r="K34" s="179">
        <v>0.0006345177664974619</v>
      </c>
      <c r="L34" s="179">
        <v>0.02744807121661721</v>
      </c>
      <c r="M34" s="179">
        <v>0</v>
      </c>
      <c r="N34" s="147">
        <v>0.458</v>
      </c>
      <c r="O34" s="147">
        <v>0.406</v>
      </c>
      <c r="P34" s="147">
        <v>0.219</v>
      </c>
      <c r="Q34" s="147">
        <v>0.059</v>
      </c>
      <c r="R34" s="147">
        <v>0.28</v>
      </c>
      <c r="S34" s="147">
        <v>0.218</v>
      </c>
      <c r="T34" s="147">
        <v>0.19</v>
      </c>
      <c r="U34" s="234" t="s">
        <v>332</v>
      </c>
      <c r="V34" s="147">
        <v>0.42</v>
      </c>
      <c r="W34" s="147">
        <v>0.362</v>
      </c>
      <c r="X34" s="147">
        <v>0.194</v>
      </c>
      <c r="Y34" s="147">
        <v>0.059</v>
      </c>
    </row>
    <row r="35" spans="1:25" ht="22.5">
      <c r="A35" s="246" t="s">
        <v>56</v>
      </c>
      <c r="B35" s="172">
        <v>0.0181749</v>
      </c>
      <c r="C35" s="172">
        <v>0.0139248</v>
      </c>
      <c r="D35" s="172">
        <v>0.0174585</v>
      </c>
      <c r="E35" s="172">
        <v>0.0301065</v>
      </c>
      <c r="F35" s="172">
        <v>0.01807</v>
      </c>
      <c r="G35" s="172">
        <v>0.0141703</v>
      </c>
      <c r="H35" s="172">
        <v>0.020359699999999998</v>
      </c>
      <c r="I35" s="172">
        <v>0.0301274</v>
      </c>
      <c r="J35" s="172">
        <v>0.009830100000000001</v>
      </c>
      <c r="K35" s="172">
        <v>0.0367703</v>
      </c>
      <c r="L35" s="172">
        <v>0.021810100000000002</v>
      </c>
      <c r="M35" s="172">
        <v>0.0374622</v>
      </c>
      <c r="N35" s="147">
        <v>0.122</v>
      </c>
      <c r="O35" s="147">
        <v>0.125</v>
      </c>
      <c r="P35" s="147">
        <v>0.126</v>
      </c>
      <c r="Q35" s="147">
        <v>0.121</v>
      </c>
      <c r="R35" s="147">
        <v>0.114</v>
      </c>
      <c r="S35" s="147">
        <v>0.122</v>
      </c>
      <c r="T35" s="147">
        <v>0.123</v>
      </c>
      <c r="U35" s="234" t="s">
        <v>332</v>
      </c>
      <c r="V35" s="147">
        <v>0.121</v>
      </c>
      <c r="W35" s="147">
        <v>0.124</v>
      </c>
      <c r="X35" s="147">
        <v>0.124</v>
      </c>
      <c r="Y35" s="147">
        <v>0.121</v>
      </c>
    </row>
    <row r="36" spans="1:25" ht="12.75">
      <c r="A36" s="143"/>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row>
    <row r="37" spans="1:25" ht="12.75">
      <c r="A37" s="143" t="s">
        <v>57</v>
      </c>
      <c r="B37" s="143"/>
      <c r="C37" s="143"/>
      <c r="D37" s="143"/>
      <c r="E37" s="143"/>
      <c r="F37" s="143"/>
      <c r="G37" s="143"/>
      <c r="H37" s="143"/>
      <c r="I37" s="143"/>
      <c r="J37" s="143"/>
      <c r="K37" s="143"/>
      <c r="L37" s="143"/>
      <c r="M37" s="143"/>
      <c r="N37" s="143"/>
      <c r="O37" s="143"/>
      <c r="P37" s="143"/>
      <c r="Q37" s="143"/>
      <c r="R37" s="143"/>
      <c r="S37" s="143"/>
      <c r="T37" s="190"/>
      <c r="U37" s="190"/>
      <c r="V37" s="143"/>
      <c r="W37" s="143"/>
      <c r="X37" s="190"/>
      <c r="Y37" s="190"/>
    </row>
    <row r="38" spans="1:25" ht="12.75">
      <c r="A38" s="244" t="s">
        <v>58</v>
      </c>
      <c r="B38" s="182">
        <v>1445.15</v>
      </c>
      <c r="C38" s="182">
        <v>2196.17</v>
      </c>
      <c r="D38" s="182">
        <v>2099.28</v>
      </c>
      <c r="E38" s="182">
        <v>1871.48</v>
      </c>
      <c r="F38" s="182">
        <v>1451.34</v>
      </c>
      <c r="G38" s="182">
        <v>2122.62</v>
      </c>
      <c r="H38" s="182">
        <v>1886.03</v>
      </c>
      <c r="I38" s="182">
        <v>1843.33</v>
      </c>
      <c r="J38" s="182">
        <v>1128.55</v>
      </c>
      <c r="K38" s="182">
        <v>2690.99</v>
      </c>
      <c r="L38" s="182">
        <v>1856.97</v>
      </c>
      <c r="M38" s="182">
        <v>2882.07</v>
      </c>
      <c r="N38" s="178">
        <v>1128.6</v>
      </c>
      <c r="O38" s="178">
        <v>1299.8</v>
      </c>
      <c r="P38" s="178">
        <v>1451.5</v>
      </c>
      <c r="Q38" s="178">
        <v>1456.2</v>
      </c>
      <c r="R38" s="178">
        <v>1221.2</v>
      </c>
      <c r="S38" s="178">
        <v>1491.8</v>
      </c>
      <c r="T38" s="178">
        <v>1369.6</v>
      </c>
      <c r="U38" s="201" t="s">
        <v>332</v>
      </c>
      <c r="V38" s="178">
        <v>1148.5</v>
      </c>
      <c r="W38" s="178">
        <v>1345.1</v>
      </c>
      <c r="X38" s="178">
        <v>1380</v>
      </c>
      <c r="Y38" s="178">
        <v>1456.2</v>
      </c>
    </row>
    <row r="39" spans="1:25" ht="13.5" thickBot="1">
      <c r="A39" s="248" t="s">
        <v>59</v>
      </c>
      <c r="B39" s="184">
        <v>1482.51</v>
      </c>
      <c r="C39" s="184">
        <v>2242.44</v>
      </c>
      <c r="D39" s="184">
        <v>2139.66</v>
      </c>
      <c r="E39" s="184">
        <v>1930.22</v>
      </c>
      <c r="F39" s="184">
        <v>1486.69</v>
      </c>
      <c r="G39" s="184">
        <v>2166.12</v>
      </c>
      <c r="H39" s="184">
        <v>1925.8</v>
      </c>
      <c r="I39" s="184">
        <v>1901.2</v>
      </c>
      <c r="J39" s="184">
        <v>1151.71</v>
      </c>
      <c r="K39" s="184">
        <v>2818.9</v>
      </c>
      <c r="L39" s="184">
        <v>1905.02</v>
      </c>
      <c r="M39" s="184">
        <v>3004.77</v>
      </c>
      <c r="N39" s="249">
        <v>1162.8</v>
      </c>
      <c r="O39" s="249">
        <v>1324.3</v>
      </c>
      <c r="P39" s="249">
        <v>1513.5</v>
      </c>
      <c r="Q39" s="249">
        <v>1516.8</v>
      </c>
      <c r="R39" s="249">
        <v>1253.9</v>
      </c>
      <c r="S39" s="249">
        <v>1515</v>
      </c>
      <c r="T39" s="249">
        <v>1445</v>
      </c>
      <c r="U39" s="250" t="s">
        <v>332</v>
      </c>
      <c r="V39" s="249">
        <v>1182.4</v>
      </c>
      <c r="W39" s="249">
        <v>1369.3</v>
      </c>
      <c r="X39" s="249">
        <v>1453.7</v>
      </c>
      <c r="Y39" s="249">
        <v>1516.8</v>
      </c>
    </row>
    <row r="40" ht="12.75">
      <c r="A40" s="10" t="s">
        <v>60</v>
      </c>
    </row>
    <row r="41" spans="1:19" ht="33" customHeight="1">
      <c r="A41" s="556" t="s">
        <v>403</v>
      </c>
      <c r="B41" s="556"/>
      <c r="C41" s="556"/>
      <c r="D41" s="556"/>
      <c r="E41" s="556"/>
      <c r="F41" s="556"/>
      <c r="G41" s="556"/>
      <c r="H41" s="556"/>
      <c r="I41" s="556"/>
      <c r="J41" s="556"/>
      <c r="K41" s="556"/>
      <c r="L41" s="556"/>
      <c r="M41" s="556"/>
      <c r="N41" s="558"/>
      <c r="O41" s="558"/>
      <c r="P41" s="558"/>
      <c r="Q41" s="558"/>
      <c r="R41" s="558"/>
      <c r="S41" s="6"/>
    </row>
    <row r="42" ht="12.75">
      <c r="A42" s="4" t="s">
        <v>61</v>
      </c>
    </row>
    <row r="43" ht="12.75">
      <c r="A43" s="4" t="s">
        <v>62</v>
      </c>
    </row>
    <row r="44" spans="1:19" ht="22.5" customHeight="1">
      <c r="A44" s="558" t="s">
        <v>63</v>
      </c>
      <c r="B44" s="558"/>
      <c r="C44" s="558"/>
      <c r="D44" s="558"/>
      <c r="E44" s="558"/>
      <c r="F44" s="558"/>
      <c r="G44" s="558"/>
      <c r="H44" s="558"/>
      <c r="I44" s="558"/>
      <c r="J44" s="558"/>
      <c r="K44" s="558"/>
      <c r="L44" s="558"/>
      <c r="M44" s="558"/>
      <c r="N44" s="558"/>
      <c r="O44" s="558"/>
      <c r="P44" s="558"/>
      <c r="Q44" s="558"/>
      <c r="R44" s="558"/>
      <c r="S44" s="6"/>
    </row>
    <row r="45" spans="1:19" ht="22.5" customHeight="1">
      <c r="A45" s="545" t="s">
        <v>296</v>
      </c>
      <c r="B45" s="545"/>
      <c r="C45" s="545"/>
      <c r="D45" s="545"/>
      <c r="E45" s="545"/>
      <c r="F45" s="545"/>
      <c r="G45" s="545"/>
      <c r="H45" s="545"/>
      <c r="I45" s="545"/>
      <c r="J45" s="545"/>
      <c r="K45" s="545"/>
      <c r="L45" s="545"/>
      <c r="M45" s="545"/>
      <c r="N45" s="545"/>
      <c r="O45" s="545"/>
      <c r="P45" s="545"/>
      <c r="Q45" s="545"/>
      <c r="R45" s="545"/>
      <c r="S45" s="6"/>
    </row>
    <row r="46" spans="1:19" ht="24.75" customHeight="1">
      <c r="A46" s="558" t="s">
        <v>407</v>
      </c>
      <c r="B46" s="558"/>
      <c r="C46" s="558"/>
      <c r="D46" s="558"/>
      <c r="E46" s="558"/>
      <c r="F46" s="558"/>
      <c r="G46" s="558"/>
      <c r="H46" s="558"/>
      <c r="I46" s="558"/>
      <c r="J46" s="558"/>
      <c r="K46" s="558"/>
      <c r="L46" s="558"/>
      <c r="M46" s="558"/>
      <c r="N46" s="558"/>
      <c r="O46" s="558"/>
      <c r="P46" s="558"/>
      <c r="Q46" s="558"/>
      <c r="R46" s="558"/>
      <c r="S46" s="73"/>
    </row>
    <row r="47" spans="1:19" ht="30.75" customHeight="1">
      <c r="A47" s="556" t="s">
        <v>275</v>
      </c>
      <c r="B47" s="556"/>
      <c r="C47" s="556"/>
      <c r="D47" s="556"/>
      <c r="E47" s="556"/>
      <c r="F47" s="556"/>
      <c r="G47" s="556"/>
      <c r="H47" s="556"/>
      <c r="I47" s="556"/>
      <c r="J47" s="556"/>
      <c r="K47" s="556"/>
      <c r="L47" s="556"/>
      <c r="M47" s="556"/>
      <c r="N47" s="556"/>
      <c r="O47" s="556"/>
      <c r="P47" s="556"/>
      <c r="Q47" s="556"/>
      <c r="R47" s="556"/>
      <c r="S47" s="6"/>
    </row>
    <row r="48" spans="1:8" ht="45.75" customHeight="1">
      <c r="A48" s="546" t="s">
        <v>406</v>
      </c>
      <c r="B48" s="546"/>
      <c r="C48" s="546"/>
      <c r="D48" s="546"/>
      <c r="E48" s="546"/>
      <c r="F48" s="546"/>
      <c r="G48" s="546"/>
      <c r="H48" s="546"/>
    </row>
    <row r="49" spans="1:19" ht="12.75">
      <c r="A49" s="4" t="s">
        <v>273</v>
      </c>
      <c r="S49" s="73"/>
    </row>
    <row r="50" ht="12.75">
      <c r="A50" s="11"/>
    </row>
  </sheetData>
  <mergeCells count="39">
    <mergeCell ref="T4:U4"/>
    <mergeCell ref="R4:R5"/>
    <mergeCell ref="O4:O5"/>
    <mergeCell ref="V2:Y2"/>
    <mergeCell ref="V3:Y3"/>
    <mergeCell ref="V4:V5"/>
    <mergeCell ref="W4:W5"/>
    <mergeCell ref="X4:Y4"/>
    <mergeCell ref="S4:S5"/>
    <mergeCell ref="A46:M46"/>
    <mergeCell ref="N46:R46"/>
    <mergeCell ref="B2:M2"/>
    <mergeCell ref="A4:A5"/>
    <mergeCell ref="B4:B5"/>
    <mergeCell ref="G4:G5"/>
    <mergeCell ref="R2:U2"/>
    <mergeCell ref="N3:Q3"/>
    <mergeCell ref="R3:U3"/>
    <mergeCell ref="B3:E3"/>
    <mergeCell ref="A1:R1"/>
    <mergeCell ref="A2:A3"/>
    <mergeCell ref="C4:C5"/>
    <mergeCell ref="N4:N5"/>
    <mergeCell ref="P4:Q4"/>
    <mergeCell ref="J4:K4"/>
    <mergeCell ref="F4:F5"/>
    <mergeCell ref="D4:E4"/>
    <mergeCell ref="H4:I4"/>
    <mergeCell ref="L4:M4"/>
    <mergeCell ref="F3:I3"/>
    <mergeCell ref="J3:M3"/>
    <mergeCell ref="N2:Q2"/>
    <mergeCell ref="A48:H48"/>
    <mergeCell ref="A45:R45"/>
    <mergeCell ref="A47:R47"/>
    <mergeCell ref="A41:M41"/>
    <mergeCell ref="N41:R41"/>
    <mergeCell ref="A44:M44"/>
    <mergeCell ref="N44:R44"/>
  </mergeCells>
  <printOptions/>
  <pageMargins left="0.3937007874015748" right="0.3937007874015748" top="0.984251968503937" bottom="0.984251968503937" header="0.5118110236220472" footer="0.5118110236220472"/>
  <pageSetup cellComments="asDisplayed" fitToHeight="1" fitToWidth="1" horizontalDpi="600" verticalDpi="600" orientation="landscape" paperSize="9" scale="54" r:id="rId1"/>
</worksheet>
</file>

<file path=xl/worksheets/sheet5.xml><?xml version="1.0" encoding="utf-8"?>
<worksheet xmlns="http://schemas.openxmlformats.org/spreadsheetml/2006/main" xmlns:r="http://schemas.openxmlformats.org/officeDocument/2006/relationships">
  <dimension ref="A1:P29"/>
  <sheetViews>
    <sheetView showGridLines="0" workbookViewId="0" topLeftCell="A1">
      <selection activeCell="A1" sqref="A1:M1"/>
    </sheetView>
  </sheetViews>
  <sheetFormatPr defaultColWidth="11.421875" defaultRowHeight="12.75"/>
  <cols>
    <col min="1" max="1" width="28.8515625" style="15" customWidth="1"/>
    <col min="2" max="2" width="9.7109375" style="15" bestFit="1" customWidth="1"/>
    <col min="3" max="5" width="10.00390625" style="15" customWidth="1"/>
    <col min="6" max="13" width="9.28125" style="15" customWidth="1"/>
    <col min="14" max="14" width="17.7109375" style="14" customWidth="1"/>
    <col min="15" max="16384" width="11.421875" style="15" customWidth="1"/>
  </cols>
  <sheetData>
    <row r="1" spans="1:14" s="13" customFormat="1" ht="30" customHeight="1" thickBot="1">
      <c r="A1" s="570" t="s">
        <v>327</v>
      </c>
      <c r="B1" s="570"/>
      <c r="C1" s="570"/>
      <c r="D1" s="570"/>
      <c r="E1" s="570"/>
      <c r="F1" s="570"/>
      <c r="G1" s="570"/>
      <c r="H1" s="570"/>
      <c r="I1" s="570"/>
      <c r="J1" s="570"/>
      <c r="K1" s="570"/>
      <c r="L1" s="570"/>
      <c r="M1" s="570"/>
      <c r="N1" s="12"/>
    </row>
    <row r="2" spans="1:13" s="14" customFormat="1" ht="27" customHeight="1" thickBot="1">
      <c r="A2" s="544" t="s">
        <v>64</v>
      </c>
      <c r="B2" s="537" t="s">
        <v>278</v>
      </c>
      <c r="C2" s="537"/>
      <c r="D2" s="537" t="s">
        <v>65</v>
      </c>
      <c r="E2" s="537"/>
      <c r="F2" s="537" t="s">
        <v>72</v>
      </c>
      <c r="G2" s="537"/>
      <c r="H2" s="537" t="s">
        <v>66</v>
      </c>
      <c r="I2" s="537"/>
      <c r="J2" s="537" t="s">
        <v>356</v>
      </c>
      <c r="K2" s="537"/>
      <c r="L2" s="537" t="s">
        <v>357</v>
      </c>
      <c r="M2" s="537"/>
    </row>
    <row r="3" spans="1:13" s="14" customFormat="1" ht="13.5" thickBot="1">
      <c r="A3" s="544"/>
      <c r="B3" s="251">
        <v>2009</v>
      </c>
      <c r="C3" s="251">
        <v>2010</v>
      </c>
      <c r="D3" s="251">
        <v>2009</v>
      </c>
      <c r="E3" s="251">
        <v>2010</v>
      </c>
      <c r="F3" s="251">
        <v>2009</v>
      </c>
      <c r="G3" s="251">
        <v>2010</v>
      </c>
      <c r="H3" s="251">
        <v>2008</v>
      </c>
      <c r="I3" s="251">
        <v>2009</v>
      </c>
      <c r="J3" s="251">
        <v>2008</v>
      </c>
      <c r="K3" s="251">
        <v>2009</v>
      </c>
      <c r="L3" s="251">
        <v>2008</v>
      </c>
      <c r="M3" s="251">
        <v>2009</v>
      </c>
    </row>
    <row r="4" spans="1:16" s="70" customFormat="1" ht="12.75" customHeight="1">
      <c r="A4" s="252" t="s">
        <v>68</v>
      </c>
      <c r="B4" s="253">
        <v>54296</v>
      </c>
      <c r="C4" s="253">
        <v>56157</v>
      </c>
      <c r="D4" s="253">
        <v>68167</v>
      </c>
      <c r="E4" s="253">
        <v>70095</v>
      </c>
      <c r="F4" s="253">
        <v>12152</v>
      </c>
      <c r="G4" s="253">
        <v>13077</v>
      </c>
      <c r="H4" s="253">
        <v>1666</v>
      </c>
      <c r="I4" s="253">
        <v>1511</v>
      </c>
      <c r="J4" s="253">
        <v>24911</v>
      </c>
      <c r="K4" s="253">
        <v>28799</v>
      </c>
      <c r="L4" s="253">
        <v>22289</v>
      </c>
      <c r="M4" s="253">
        <v>25128</v>
      </c>
      <c r="N4" s="69"/>
      <c r="O4" s="541"/>
      <c r="P4" s="541"/>
    </row>
    <row r="5" spans="1:14" s="70" customFormat="1" ht="21.75" customHeight="1">
      <c r="A5" s="254" t="s">
        <v>69</v>
      </c>
      <c r="B5" s="191">
        <v>2045.25</v>
      </c>
      <c r="C5" s="191">
        <v>2072.49</v>
      </c>
      <c r="D5" s="191">
        <v>1952.2975</v>
      </c>
      <c r="E5" s="191">
        <v>1976.2141666666666</v>
      </c>
      <c r="F5" s="191">
        <v>1469.16</v>
      </c>
      <c r="G5" s="191">
        <v>1511.4075</v>
      </c>
      <c r="H5" s="255">
        <v>1589.3486964980548</v>
      </c>
      <c r="I5" s="255">
        <v>1679.6927606038857</v>
      </c>
      <c r="J5" s="255">
        <v>1187.6874667793993</v>
      </c>
      <c r="K5" s="255">
        <v>1205.4184917850441</v>
      </c>
      <c r="L5" s="255">
        <v>1310.7704511684294</v>
      </c>
      <c r="M5" s="255">
        <v>1323.8421324202598</v>
      </c>
      <c r="N5" s="69"/>
    </row>
    <row r="6" spans="1:14" s="70" customFormat="1" ht="33.75">
      <c r="A6" s="254" t="s">
        <v>70</v>
      </c>
      <c r="B6" s="191">
        <v>2102.98</v>
      </c>
      <c r="C6" s="191">
        <v>2135.1033333333335</v>
      </c>
      <c r="D6" s="191">
        <v>2006.3425</v>
      </c>
      <c r="E6" s="191">
        <v>2034.8183333333334</v>
      </c>
      <c r="F6" s="191">
        <v>1511.53</v>
      </c>
      <c r="G6" s="191">
        <v>1554.8425</v>
      </c>
      <c r="H6" s="255">
        <v>1626.746465629054</v>
      </c>
      <c r="I6" s="255">
        <v>1715.4300790798015</v>
      </c>
      <c r="J6" s="255">
        <v>1232.9952182491795</v>
      </c>
      <c r="K6" s="255">
        <v>1249.8116106846308</v>
      </c>
      <c r="L6" s="255">
        <v>1389.6258444774646</v>
      </c>
      <c r="M6" s="255">
        <v>1403.9210459051505</v>
      </c>
      <c r="N6" s="69"/>
    </row>
    <row r="7" spans="1:14" s="72" customFormat="1" ht="12.75">
      <c r="A7" s="256" t="s">
        <v>36</v>
      </c>
      <c r="B7" s="257">
        <v>2350.23</v>
      </c>
      <c r="C7" s="257">
        <v>2388.5175</v>
      </c>
      <c r="D7" s="257">
        <v>2173.6391666666664</v>
      </c>
      <c r="E7" s="257">
        <v>2198.6725</v>
      </c>
      <c r="F7" s="257">
        <v>1553.44</v>
      </c>
      <c r="G7" s="257">
        <v>1591.4999166666666</v>
      </c>
      <c r="H7" s="257">
        <v>1683.0079419087126</v>
      </c>
      <c r="I7" s="257">
        <v>1783.8229147571053</v>
      </c>
      <c r="J7" s="257">
        <v>1365.8688994140698</v>
      </c>
      <c r="K7" s="257">
        <v>1373.6314416285763</v>
      </c>
      <c r="L7" s="257">
        <v>1480.5181853563633</v>
      </c>
      <c r="M7" s="257">
        <v>1492.334383408077</v>
      </c>
      <c r="N7" s="71"/>
    </row>
    <row r="8" spans="1:14" s="72" customFormat="1" ht="12.75">
      <c r="A8" s="256" t="s">
        <v>34</v>
      </c>
      <c r="B8" s="257">
        <v>1918.65</v>
      </c>
      <c r="C8" s="257">
        <v>1955.7283333333335</v>
      </c>
      <c r="D8" s="257">
        <v>1861.5491666666667</v>
      </c>
      <c r="E8" s="257">
        <v>1897.8275</v>
      </c>
      <c r="F8" s="257">
        <v>1068.03</v>
      </c>
      <c r="G8" s="257">
        <v>1149.6883333333333</v>
      </c>
      <c r="H8" s="257">
        <v>1425.57412462908</v>
      </c>
      <c r="I8" s="257">
        <v>1466.7081333333329</v>
      </c>
      <c r="J8" s="257">
        <v>1139.7633082088591</v>
      </c>
      <c r="K8" s="257">
        <v>1160.8673785365038</v>
      </c>
      <c r="L8" s="257">
        <v>1368.979451873129</v>
      </c>
      <c r="M8" s="257">
        <v>1384.831948492023</v>
      </c>
      <c r="N8" s="71"/>
    </row>
    <row r="9" spans="1:14" s="70" customFormat="1" ht="22.5">
      <c r="A9" s="254" t="s">
        <v>300</v>
      </c>
      <c r="B9" s="191">
        <v>156.46285726935633</v>
      </c>
      <c r="C9" s="191">
        <v>199.778</v>
      </c>
      <c r="D9" s="191">
        <v>152.70172230057986</v>
      </c>
      <c r="E9" s="191">
        <v>196.06311494252876</v>
      </c>
      <c r="F9" s="258" t="s">
        <v>249</v>
      </c>
      <c r="G9" s="258"/>
      <c r="H9" s="255">
        <v>55.330902484359356</v>
      </c>
      <c r="I9" s="255">
        <v>79.50723271341472</v>
      </c>
      <c r="J9" s="255">
        <v>96</v>
      </c>
      <c r="K9" s="255">
        <v>123</v>
      </c>
      <c r="L9" s="255">
        <v>89</v>
      </c>
      <c r="M9" s="255">
        <v>116</v>
      </c>
      <c r="N9" s="69"/>
    </row>
    <row r="10" spans="1:14" s="70" customFormat="1" ht="23.25" thickBot="1">
      <c r="A10" s="259" t="s">
        <v>301</v>
      </c>
      <c r="B10" s="193">
        <v>51.3459</v>
      </c>
      <c r="C10" s="193">
        <v>67.616</v>
      </c>
      <c r="D10" s="193">
        <v>51.4264</v>
      </c>
      <c r="E10" s="193">
        <v>67.4103</v>
      </c>
      <c r="F10" s="193">
        <v>31.3714</v>
      </c>
      <c r="G10" s="193">
        <v>43.7711</v>
      </c>
      <c r="H10" s="260">
        <v>8.4289226624222</v>
      </c>
      <c r="I10" s="260">
        <v>33.1103341775199</v>
      </c>
      <c r="J10" s="260">
        <v>40</v>
      </c>
      <c r="K10" s="260">
        <v>52</v>
      </c>
      <c r="L10" s="260">
        <v>36.6975111415562</v>
      </c>
      <c r="M10" s="260">
        <v>51</v>
      </c>
      <c r="N10" s="69"/>
    </row>
    <row r="11" spans="1:14" s="70" customFormat="1" ht="12.75">
      <c r="A11" s="16" t="s">
        <v>60</v>
      </c>
      <c r="B11" s="17"/>
      <c r="C11" s="17"/>
      <c r="D11" s="17"/>
      <c r="E11" s="17"/>
      <c r="F11" s="17"/>
      <c r="G11" s="17"/>
      <c r="H11" s="17"/>
      <c r="I11" s="17"/>
      <c r="J11" s="17"/>
      <c r="K11" s="17"/>
      <c r="L11" s="17"/>
      <c r="M11" s="17"/>
      <c r="N11" s="69"/>
    </row>
    <row r="12" spans="1:14" s="103" customFormat="1" ht="12.75">
      <c r="A12" s="89" t="s">
        <v>299</v>
      </c>
      <c r="N12" s="104"/>
    </row>
    <row r="13" spans="1:14" s="70" customFormat="1" ht="23.25" customHeight="1">
      <c r="A13" s="569" t="s">
        <v>226</v>
      </c>
      <c r="B13" s="569"/>
      <c r="C13" s="569"/>
      <c r="D13" s="569"/>
      <c r="E13" s="569"/>
      <c r="F13" s="569"/>
      <c r="G13" s="569"/>
      <c r="H13" s="569"/>
      <c r="I13" s="569"/>
      <c r="J13" s="569"/>
      <c r="K13" s="569"/>
      <c r="L13" s="569"/>
      <c r="M13" s="569"/>
      <c r="N13" s="69"/>
    </row>
    <row r="14" spans="1:14" s="103" customFormat="1" ht="12.75">
      <c r="A14" s="91" t="s">
        <v>302</v>
      </c>
      <c r="N14" s="104"/>
    </row>
    <row r="15" spans="1:13" ht="23.25" customHeight="1">
      <c r="A15" s="571" t="s">
        <v>358</v>
      </c>
      <c r="B15" s="571"/>
      <c r="C15" s="571"/>
      <c r="D15" s="571"/>
      <c r="E15" s="571"/>
      <c r="F15" s="571"/>
      <c r="G15" s="571"/>
      <c r="H15" s="571"/>
      <c r="I15" s="571"/>
      <c r="J15" s="571"/>
      <c r="K15" s="571"/>
      <c r="L15" s="571"/>
      <c r="M15" s="571"/>
    </row>
    <row r="17" spans="1:13" s="13" customFormat="1" ht="30" customHeight="1" thickBot="1">
      <c r="A17" s="570" t="s">
        <v>328</v>
      </c>
      <c r="B17" s="570"/>
      <c r="C17" s="570"/>
      <c r="D17" s="570"/>
      <c r="E17" s="570"/>
      <c r="F17" s="570"/>
      <c r="G17" s="570"/>
      <c r="H17" s="570"/>
      <c r="I17" s="570"/>
      <c r="J17" s="570"/>
      <c r="K17" s="570"/>
      <c r="L17" s="570"/>
      <c r="M17" s="570"/>
    </row>
    <row r="18" spans="1:14" ht="27" customHeight="1" thickBot="1">
      <c r="A18" s="544" t="s">
        <v>71</v>
      </c>
      <c r="B18" s="537" t="s">
        <v>279</v>
      </c>
      <c r="C18" s="537"/>
      <c r="D18" s="537" t="s">
        <v>65</v>
      </c>
      <c r="E18" s="537"/>
      <c r="F18" s="537" t="s">
        <v>72</v>
      </c>
      <c r="G18" s="537"/>
      <c r="H18" s="537" t="s">
        <v>73</v>
      </c>
      <c r="I18" s="537"/>
      <c r="J18" s="537" t="s">
        <v>74</v>
      </c>
      <c r="K18" s="537"/>
      <c r="L18" s="537" t="s">
        <v>75</v>
      </c>
      <c r="M18" s="537"/>
      <c r="N18" s="19"/>
    </row>
    <row r="19" spans="1:14" ht="13.5" thickBot="1">
      <c r="A19" s="544"/>
      <c r="B19" s="251">
        <v>2009</v>
      </c>
      <c r="C19" s="251">
        <v>2010</v>
      </c>
      <c r="D19" s="251">
        <v>2009</v>
      </c>
      <c r="E19" s="251">
        <v>2010</v>
      </c>
      <c r="F19" s="251">
        <v>2009</v>
      </c>
      <c r="G19" s="251">
        <v>2010</v>
      </c>
      <c r="H19" s="251">
        <v>2008</v>
      </c>
      <c r="I19" s="251">
        <v>2009</v>
      </c>
      <c r="J19" s="251">
        <v>2008</v>
      </c>
      <c r="K19" s="251">
        <v>2009</v>
      </c>
      <c r="L19" s="251">
        <v>2008</v>
      </c>
      <c r="M19" s="251">
        <v>2009</v>
      </c>
      <c r="N19" s="20"/>
    </row>
    <row r="20" spans="1:14" s="70" customFormat="1" ht="12.75">
      <c r="A20" s="252" t="s">
        <v>68</v>
      </c>
      <c r="B20" s="253">
        <v>16085</v>
      </c>
      <c r="C20" s="253">
        <v>16274</v>
      </c>
      <c r="D20" s="253">
        <v>18032</v>
      </c>
      <c r="E20" s="253">
        <v>18306</v>
      </c>
      <c r="F20" s="253">
        <v>7018</v>
      </c>
      <c r="G20" s="253">
        <v>6792</v>
      </c>
      <c r="H20" s="253">
        <v>1502</v>
      </c>
      <c r="I20" s="253">
        <v>1609</v>
      </c>
      <c r="J20" s="253">
        <v>5915</v>
      </c>
      <c r="K20" s="253">
        <v>5896</v>
      </c>
      <c r="L20" s="253">
        <v>3079</v>
      </c>
      <c r="M20" s="253">
        <v>3140</v>
      </c>
      <c r="N20" s="69"/>
    </row>
    <row r="21" spans="1:14" s="70" customFormat="1" ht="22.5">
      <c r="A21" s="254" t="s">
        <v>250</v>
      </c>
      <c r="B21" s="191">
        <v>898.823</v>
      </c>
      <c r="C21" s="191">
        <v>909.2325</v>
      </c>
      <c r="D21" s="191">
        <v>882.0833333333334</v>
      </c>
      <c r="E21" s="191">
        <v>891.43</v>
      </c>
      <c r="F21" s="191">
        <v>775.815</v>
      </c>
      <c r="G21" s="191">
        <v>799.8541666666666</v>
      </c>
      <c r="H21" s="255">
        <v>777.625594246782</v>
      </c>
      <c r="I21" s="255">
        <v>794.0819582433411</v>
      </c>
      <c r="J21" s="255">
        <v>548.6493123938903</v>
      </c>
      <c r="K21" s="255">
        <v>550.119790851894</v>
      </c>
      <c r="L21" s="255">
        <v>575.2863743071395</v>
      </c>
      <c r="M21" s="255">
        <v>576.8540550047967</v>
      </c>
      <c r="N21" s="69"/>
    </row>
    <row r="22" spans="1:14" s="70" customFormat="1" ht="22.5">
      <c r="A22" s="254" t="s">
        <v>251</v>
      </c>
      <c r="B22" s="191">
        <v>941.107</v>
      </c>
      <c r="C22" s="191">
        <v>951.9383333333334</v>
      </c>
      <c r="D22" s="191">
        <v>922.5716666666667</v>
      </c>
      <c r="E22" s="191">
        <v>932.4783333333334</v>
      </c>
      <c r="F22" s="191">
        <v>816.345</v>
      </c>
      <c r="G22" s="191">
        <v>845.5266666666666</v>
      </c>
      <c r="H22" s="255">
        <v>818.2327024981064</v>
      </c>
      <c r="I22" s="255">
        <v>831.7500575953923</v>
      </c>
      <c r="J22" s="255">
        <v>582.3643361629872</v>
      </c>
      <c r="K22" s="255">
        <v>582.0027461316114</v>
      </c>
      <c r="L22" s="255">
        <v>604.2485262471453</v>
      </c>
      <c r="M22" s="255">
        <v>609.6703325871428</v>
      </c>
      <c r="N22" s="69"/>
    </row>
    <row r="23" spans="1:14" s="70" customFormat="1" ht="12.75">
      <c r="A23" s="256" t="s">
        <v>36</v>
      </c>
      <c r="B23" s="257">
        <v>815.8694568421054</v>
      </c>
      <c r="C23" s="257">
        <v>828.9775</v>
      </c>
      <c r="D23" s="257">
        <v>805.4982838678794</v>
      </c>
      <c r="E23" s="257">
        <v>818.746349374022</v>
      </c>
      <c r="F23" s="257">
        <v>579.1633146067417</v>
      </c>
      <c r="G23" s="257">
        <v>585.5247916666667</v>
      </c>
      <c r="H23" s="257">
        <v>598.5919642857142</v>
      </c>
      <c r="I23" s="257">
        <v>630.6773015873016</v>
      </c>
      <c r="J23" s="257">
        <v>507.5776012965971</v>
      </c>
      <c r="K23" s="257">
        <v>511.8737737341754</v>
      </c>
      <c r="L23" s="257">
        <v>581.5302481556006</v>
      </c>
      <c r="M23" s="257">
        <v>573.6161753246756</v>
      </c>
      <c r="N23" s="71"/>
    </row>
    <row r="24" spans="1:14" s="70" customFormat="1" ht="13.5" thickBot="1">
      <c r="A24" s="261" t="s">
        <v>34</v>
      </c>
      <c r="B24" s="262">
        <v>981.1432494321527</v>
      </c>
      <c r="C24" s="262">
        <v>991.825</v>
      </c>
      <c r="D24" s="262">
        <v>959.0772743612707</v>
      </c>
      <c r="E24" s="262">
        <v>968.1053889991911</v>
      </c>
      <c r="F24" s="262">
        <v>819.4507410241317</v>
      </c>
      <c r="G24" s="262">
        <v>848.3541754783483</v>
      </c>
      <c r="H24" s="262">
        <v>827.9559288537541</v>
      </c>
      <c r="I24" s="262">
        <v>841.3032880844646</v>
      </c>
      <c r="J24" s="262">
        <v>602.1853908934703</v>
      </c>
      <c r="K24" s="262">
        <v>601.2020142949971</v>
      </c>
      <c r="L24" s="262">
        <v>625.7415164974601</v>
      </c>
      <c r="M24" s="262">
        <v>644.6567233774414</v>
      </c>
      <c r="N24" s="71"/>
    </row>
    <row r="25" ht="12.75">
      <c r="A25" s="16" t="s">
        <v>76</v>
      </c>
    </row>
    <row r="26" ht="12.75">
      <c r="A26" s="18" t="s">
        <v>77</v>
      </c>
    </row>
    <row r="27" ht="12.75">
      <c r="A27" s="18" t="s">
        <v>78</v>
      </c>
    </row>
    <row r="28" ht="12.75">
      <c r="A28" s="18"/>
    </row>
    <row r="29" s="67" customFormat="1" ht="12">
      <c r="N29" s="68"/>
    </row>
  </sheetData>
  <mergeCells count="19">
    <mergeCell ref="A15:M15"/>
    <mergeCell ref="A1:M1"/>
    <mergeCell ref="B2:C2"/>
    <mergeCell ref="F2:G2"/>
    <mergeCell ref="H2:I2"/>
    <mergeCell ref="J2:K2"/>
    <mergeCell ref="L2:M2"/>
    <mergeCell ref="A2:A3"/>
    <mergeCell ref="D2:E2"/>
    <mergeCell ref="O4:P4"/>
    <mergeCell ref="A13:M13"/>
    <mergeCell ref="A18:A19"/>
    <mergeCell ref="B18:C18"/>
    <mergeCell ref="F18:G18"/>
    <mergeCell ref="A17:M17"/>
    <mergeCell ref="J18:K18"/>
    <mergeCell ref="L18:M18"/>
    <mergeCell ref="D18:E18"/>
    <mergeCell ref="H18:I18"/>
  </mergeCells>
  <printOptions/>
  <pageMargins left="0.75" right="0.75" top="0.52" bottom="1" header="0.4921259845" footer="0.4921259845"/>
  <pageSetup horizontalDpi="600" verticalDpi="600" orientation="landscape" paperSize="9" scale="90"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Q21"/>
  <sheetViews>
    <sheetView showGridLines="0" workbookViewId="0" topLeftCell="A1">
      <selection activeCell="A1" sqref="A1"/>
    </sheetView>
  </sheetViews>
  <sheetFormatPr defaultColWidth="11.421875" defaultRowHeight="12.75"/>
  <cols>
    <col min="1" max="1" width="33.00390625" style="1" customWidth="1"/>
    <col min="2" max="3" width="7.7109375" style="1" customWidth="1"/>
    <col min="4" max="5" width="9.00390625" style="1" customWidth="1"/>
    <col min="6" max="7" width="7.7109375" style="1" customWidth="1"/>
    <col min="8" max="9" width="9.8515625" style="1" customWidth="1"/>
    <col min="10" max="15" width="7.7109375" style="1" customWidth="1"/>
    <col min="16" max="16384" width="11.421875" style="1" customWidth="1"/>
  </cols>
  <sheetData>
    <row r="1" spans="1:15" ht="18.75" customHeight="1" thickBot="1">
      <c r="A1" s="3" t="s">
        <v>85</v>
      </c>
      <c r="B1" s="25"/>
      <c r="C1" s="25"/>
      <c r="D1" s="25"/>
      <c r="E1" s="25"/>
      <c r="F1" s="25"/>
      <c r="G1" s="25"/>
      <c r="H1" s="25"/>
      <c r="I1" s="25"/>
      <c r="J1" s="25"/>
      <c r="K1" s="25"/>
      <c r="L1" s="25"/>
      <c r="M1" s="25"/>
      <c r="N1" s="25"/>
      <c r="O1" s="25"/>
    </row>
    <row r="2" spans="1:17" ht="24.75" customHeight="1" thickBot="1">
      <c r="A2" s="544" t="s">
        <v>2</v>
      </c>
      <c r="B2" s="536" t="s">
        <v>27</v>
      </c>
      <c r="C2" s="537"/>
      <c r="D2" s="537"/>
      <c r="E2" s="537"/>
      <c r="F2" s="537"/>
      <c r="G2" s="537"/>
      <c r="H2" s="537"/>
      <c r="I2" s="537"/>
      <c r="J2" s="537"/>
      <c r="K2" s="537"/>
      <c r="L2" s="572" t="s">
        <v>86</v>
      </c>
      <c r="M2" s="554"/>
      <c r="N2" s="572" t="s">
        <v>86</v>
      </c>
      <c r="O2" s="554"/>
      <c r="P2" s="536" t="s">
        <v>30</v>
      </c>
      <c r="Q2" s="537"/>
    </row>
    <row r="3" spans="1:17" ht="47.25" customHeight="1" thickBot="1">
      <c r="A3" s="544"/>
      <c r="B3" s="537" t="s">
        <v>0</v>
      </c>
      <c r="C3" s="537"/>
      <c r="D3" s="537" t="s">
        <v>1</v>
      </c>
      <c r="E3" s="537"/>
      <c r="F3" s="554" t="s">
        <v>303</v>
      </c>
      <c r="G3" s="554"/>
      <c r="H3" s="536" t="s">
        <v>31</v>
      </c>
      <c r="I3" s="536"/>
      <c r="J3" s="554" t="s">
        <v>87</v>
      </c>
      <c r="K3" s="554"/>
      <c r="L3" s="536" t="s">
        <v>389</v>
      </c>
      <c r="M3" s="554"/>
      <c r="N3" s="536" t="s">
        <v>390</v>
      </c>
      <c r="O3" s="554"/>
      <c r="P3" s="537" t="s">
        <v>335</v>
      </c>
      <c r="Q3" s="554"/>
    </row>
    <row r="4" spans="1:17" ht="23.25" thickBot="1">
      <c r="A4" s="544"/>
      <c r="B4" s="133" t="s">
        <v>88</v>
      </c>
      <c r="C4" s="133" t="s">
        <v>89</v>
      </c>
      <c r="D4" s="133" t="s">
        <v>88</v>
      </c>
      <c r="E4" s="133" t="s">
        <v>89</v>
      </c>
      <c r="F4" s="133" t="s">
        <v>88</v>
      </c>
      <c r="G4" s="133" t="s">
        <v>89</v>
      </c>
      <c r="H4" s="131" t="s">
        <v>88</v>
      </c>
      <c r="I4" s="131" t="s">
        <v>89</v>
      </c>
      <c r="J4" s="133" t="s">
        <v>88</v>
      </c>
      <c r="K4" s="133" t="s">
        <v>89</v>
      </c>
      <c r="L4" s="133" t="s">
        <v>88</v>
      </c>
      <c r="M4" s="133" t="s">
        <v>89</v>
      </c>
      <c r="N4" s="133" t="s">
        <v>88</v>
      </c>
      <c r="O4" s="133" t="s">
        <v>89</v>
      </c>
      <c r="P4" s="133" t="s">
        <v>88</v>
      </c>
      <c r="Q4" s="133" t="s">
        <v>89</v>
      </c>
    </row>
    <row r="5" spans="1:17" ht="12.75">
      <c r="A5" s="263"/>
      <c r="B5" s="263"/>
      <c r="C5" s="263"/>
      <c r="D5" s="263"/>
      <c r="E5" s="263"/>
      <c r="F5" s="263"/>
      <c r="G5" s="263"/>
      <c r="H5" s="264"/>
      <c r="I5" s="264"/>
      <c r="J5" s="263"/>
      <c r="K5" s="263"/>
      <c r="L5" s="263"/>
      <c r="M5" s="263"/>
      <c r="N5" s="263"/>
      <c r="O5" s="263"/>
      <c r="P5" s="265"/>
      <c r="Q5" s="265"/>
    </row>
    <row r="6" spans="1:17" ht="12.75">
      <c r="A6" s="242" t="s">
        <v>68</v>
      </c>
      <c r="B6" s="266">
        <f aca="true" t="shared" si="0" ref="B6:I6">B7+B8+B9</f>
        <v>1920</v>
      </c>
      <c r="C6" s="266">
        <f t="shared" si="0"/>
        <v>14354</v>
      </c>
      <c r="D6" s="266">
        <f t="shared" si="0"/>
        <v>2360</v>
      </c>
      <c r="E6" s="266">
        <f t="shared" si="0"/>
        <v>15946</v>
      </c>
      <c r="F6" s="266">
        <f t="shared" si="0"/>
        <v>221</v>
      </c>
      <c r="G6" s="266">
        <f t="shared" si="0"/>
        <v>6571</v>
      </c>
      <c r="H6" s="266">
        <f t="shared" si="0"/>
        <v>2581</v>
      </c>
      <c r="I6" s="266">
        <f t="shared" si="0"/>
        <v>22517</v>
      </c>
      <c r="J6" s="266">
        <v>67</v>
      </c>
      <c r="K6" s="266">
        <v>1543</v>
      </c>
      <c r="L6" s="266">
        <v>1343</v>
      </c>
      <c r="M6" s="266">
        <v>4646</v>
      </c>
      <c r="N6" s="266">
        <v>648</v>
      </c>
      <c r="O6" s="266">
        <v>2531</v>
      </c>
      <c r="P6" s="197">
        <f aca="true" t="shared" si="1" ref="P6:Q9">L6+N6</f>
        <v>1991</v>
      </c>
      <c r="Q6" s="197">
        <f t="shared" si="1"/>
        <v>7177</v>
      </c>
    </row>
    <row r="7" spans="1:17" ht="12.75">
      <c r="A7" s="143" t="s">
        <v>36</v>
      </c>
      <c r="B7" s="267">
        <v>648</v>
      </c>
      <c r="C7" s="267">
        <v>3243</v>
      </c>
      <c r="D7" s="267">
        <v>743</v>
      </c>
      <c r="E7" s="267">
        <v>3517</v>
      </c>
      <c r="F7" s="267">
        <v>9</v>
      </c>
      <c r="G7" s="267">
        <v>63</v>
      </c>
      <c r="H7" s="266">
        <f aca="true" t="shared" si="2" ref="H7:I9">D7+F7</f>
        <v>752</v>
      </c>
      <c r="I7" s="266">
        <f t="shared" si="2"/>
        <v>3580</v>
      </c>
      <c r="J7" s="267">
        <v>60</v>
      </c>
      <c r="K7" s="267">
        <v>1467</v>
      </c>
      <c r="L7" s="267">
        <v>940</v>
      </c>
      <c r="M7" s="267">
        <v>879</v>
      </c>
      <c r="N7" s="267">
        <v>240</v>
      </c>
      <c r="O7" s="267">
        <v>1157</v>
      </c>
      <c r="P7" s="143">
        <f t="shared" si="1"/>
        <v>1180</v>
      </c>
      <c r="Q7" s="143">
        <f t="shared" si="1"/>
        <v>2036</v>
      </c>
    </row>
    <row r="8" spans="1:17" ht="12.75">
      <c r="A8" s="143" t="s">
        <v>34</v>
      </c>
      <c r="B8" s="267">
        <v>971</v>
      </c>
      <c r="C8" s="267">
        <v>11024</v>
      </c>
      <c r="D8" s="267">
        <v>1272</v>
      </c>
      <c r="E8" s="267">
        <v>12327</v>
      </c>
      <c r="F8" s="267">
        <v>173</v>
      </c>
      <c r="G8" s="267">
        <v>6447</v>
      </c>
      <c r="H8" s="266">
        <f t="shared" si="2"/>
        <v>1445</v>
      </c>
      <c r="I8" s="266">
        <f t="shared" si="2"/>
        <v>18774</v>
      </c>
      <c r="J8" s="267">
        <v>5</v>
      </c>
      <c r="K8" s="267">
        <v>69</v>
      </c>
      <c r="L8" s="267">
        <v>392</v>
      </c>
      <c r="M8" s="267">
        <v>3738</v>
      </c>
      <c r="N8" s="267">
        <v>399</v>
      </c>
      <c r="O8" s="267">
        <v>1357</v>
      </c>
      <c r="P8" s="143">
        <f t="shared" si="1"/>
        <v>791</v>
      </c>
      <c r="Q8" s="143">
        <f t="shared" si="1"/>
        <v>5095</v>
      </c>
    </row>
    <row r="9" spans="1:17" ht="12.75">
      <c r="A9" s="143" t="s">
        <v>305</v>
      </c>
      <c r="B9" s="267">
        <v>301</v>
      </c>
      <c r="C9" s="267">
        <v>87</v>
      </c>
      <c r="D9" s="267">
        <v>345</v>
      </c>
      <c r="E9" s="267">
        <v>102</v>
      </c>
      <c r="F9" s="267">
        <v>39</v>
      </c>
      <c r="G9" s="267">
        <v>61</v>
      </c>
      <c r="H9" s="266">
        <f t="shared" si="2"/>
        <v>384</v>
      </c>
      <c r="I9" s="266">
        <f t="shared" si="2"/>
        <v>163</v>
      </c>
      <c r="J9" s="267">
        <v>2</v>
      </c>
      <c r="K9" s="267">
        <v>7</v>
      </c>
      <c r="L9" s="267">
        <v>11</v>
      </c>
      <c r="M9" s="267">
        <v>29</v>
      </c>
      <c r="N9" s="267">
        <v>9</v>
      </c>
      <c r="O9" s="267">
        <v>17</v>
      </c>
      <c r="P9" s="143">
        <f t="shared" si="1"/>
        <v>20</v>
      </c>
      <c r="Q9" s="143">
        <f t="shared" si="1"/>
        <v>46</v>
      </c>
    </row>
    <row r="10" spans="1:17" ht="12.75" customHeight="1">
      <c r="A10" s="143"/>
      <c r="B10" s="268"/>
      <c r="C10" s="268"/>
      <c r="D10" s="268"/>
      <c r="E10" s="268"/>
      <c r="F10" s="268"/>
      <c r="G10" s="268"/>
      <c r="H10" s="269"/>
      <c r="I10" s="269"/>
      <c r="J10" s="270"/>
      <c r="K10" s="270"/>
      <c r="L10" s="268"/>
      <c r="M10" s="268"/>
      <c r="N10" s="268"/>
      <c r="O10" s="268"/>
      <c r="P10" s="143"/>
      <c r="Q10" s="143"/>
    </row>
    <row r="11" spans="1:17" ht="12.75">
      <c r="A11" s="246" t="s">
        <v>90</v>
      </c>
      <c r="B11" s="271">
        <v>53.4</v>
      </c>
      <c r="C11" s="271">
        <v>75.7</v>
      </c>
      <c r="D11" s="271">
        <v>53.3</v>
      </c>
      <c r="E11" s="271">
        <v>74.7</v>
      </c>
      <c r="F11" s="271">
        <v>42.7</v>
      </c>
      <c r="G11" s="271">
        <v>74.2</v>
      </c>
      <c r="H11" s="272"/>
      <c r="I11" s="272"/>
      <c r="J11" s="271">
        <v>52</v>
      </c>
      <c r="K11" s="271">
        <v>75.9</v>
      </c>
      <c r="L11" s="271">
        <v>52.6</v>
      </c>
      <c r="M11" s="271">
        <v>72.6</v>
      </c>
      <c r="N11" s="271">
        <v>53.7</v>
      </c>
      <c r="O11" s="271">
        <v>71.6</v>
      </c>
      <c r="P11" s="178">
        <v>53</v>
      </c>
      <c r="Q11" s="178">
        <v>72.2</v>
      </c>
    </row>
    <row r="12" spans="1:17" ht="12.75">
      <c r="A12" s="143"/>
      <c r="B12" s="145"/>
      <c r="C12" s="145"/>
      <c r="D12" s="145"/>
      <c r="E12" s="145"/>
      <c r="F12" s="145"/>
      <c r="G12" s="145"/>
      <c r="H12" s="150"/>
      <c r="I12" s="150"/>
      <c r="J12" s="145"/>
      <c r="K12" s="145"/>
      <c r="L12" s="145"/>
      <c r="M12" s="145"/>
      <c r="N12" s="145"/>
      <c r="O12" s="145"/>
      <c r="P12" s="143"/>
      <c r="Q12" s="143"/>
    </row>
    <row r="13" spans="1:17" ht="12.75">
      <c r="A13" s="143" t="s">
        <v>91</v>
      </c>
      <c r="B13" s="145"/>
      <c r="C13" s="145"/>
      <c r="D13" s="145"/>
      <c r="E13" s="145"/>
      <c r="F13" s="145"/>
      <c r="G13" s="145"/>
      <c r="H13" s="150"/>
      <c r="I13" s="150"/>
      <c r="J13" s="145"/>
      <c r="K13" s="145"/>
      <c r="L13" s="145"/>
      <c r="M13" s="145"/>
      <c r="N13" s="145"/>
      <c r="O13" s="145"/>
      <c r="P13" s="143"/>
      <c r="Q13" s="143"/>
    </row>
    <row r="14" spans="1:17" ht="12.75">
      <c r="A14" s="273" t="s">
        <v>58</v>
      </c>
      <c r="B14" s="274">
        <v>748</v>
      </c>
      <c r="C14" s="274">
        <v>928</v>
      </c>
      <c r="D14" s="274">
        <v>723</v>
      </c>
      <c r="E14" s="274">
        <v>913</v>
      </c>
      <c r="F14" s="274">
        <v>704</v>
      </c>
      <c r="G14" s="274">
        <v>803</v>
      </c>
      <c r="H14" s="275"/>
      <c r="I14" s="275"/>
      <c r="J14" s="274">
        <v>731</v>
      </c>
      <c r="K14" s="274">
        <v>796.7</v>
      </c>
      <c r="L14" s="274">
        <v>469.2</v>
      </c>
      <c r="M14" s="274">
        <v>577.6</v>
      </c>
      <c r="N14" s="274">
        <v>521.8</v>
      </c>
      <c r="O14" s="274">
        <v>601.8</v>
      </c>
      <c r="P14" s="192">
        <v>486.3</v>
      </c>
      <c r="Q14" s="192">
        <v>586.1</v>
      </c>
    </row>
    <row r="15" spans="1:17" ht="13.5" thickBot="1">
      <c r="A15" s="276" t="s">
        <v>59</v>
      </c>
      <c r="B15" s="277">
        <v>774</v>
      </c>
      <c r="C15" s="277">
        <v>972</v>
      </c>
      <c r="D15" s="277">
        <v>748</v>
      </c>
      <c r="E15" s="277">
        <v>956</v>
      </c>
      <c r="F15" s="277">
        <v>717</v>
      </c>
      <c r="G15" s="277">
        <v>849</v>
      </c>
      <c r="H15" s="278"/>
      <c r="I15" s="278"/>
      <c r="J15" s="277">
        <v>748.8</v>
      </c>
      <c r="K15" s="277">
        <v>835.2</v>
      </c>
      <c r="L15" s="277">
        <v>488.2</v>
      </c>
      <c r="M15" s="277">
        <v>613.7</v>
      </c>
      <c r="N15" s="277">
        <v>549.9</v>
      </c>
      <c r="O15" s="277">
        <v>635.7</v>
      </c>
      <c r="P15" s="279">
        <v>508.3</v>
      </c>
      <c r="Q15" s="279">
        <v>621.5</v>
      </c>
    </row>
    <row r="16" ht="12.75">
      <c r="A16" s="10" t="s">
        <v>60</v>
      </c>
    </row>
    <row r="17" spans="1:15" ht="8.25" customHeight="1">
      <c r="A17" s="546"/>
      <c r="B17" s="546"/>
      <c r="C17" s="546"/>
      <c r="D17" s="546"/>
      <c r="E17" s="546"/>
      <c r="F17" s="546"/>
      <c r="G17" s="546"/>
      <c r="H17" s="546"/>
      <c r="I17" s="546"/>
      <c r="J17" s="546"/>
      <c r="K17" s="546"/>
      <c r="L17" s="546"/>
      <c r="M17" s="546"/>
      <c r="N17" s="546"/>
      <c r="O17" s="546"/>
    </row>
    <row r="18" ht="12.75">
      <c r="A18" s="4" t="s">
        <v>304</v>
      </c>
    </row>
    <row r="19" spans="1:15" ht="14.25" customHeight="1">
      <c r="A19" s="546" t="s">
        <v>92</v>
      </c>
      <c r="B19" s="546"/>
      <c r="C19" s="546"/>
      <c r="D19" s="546"/>
      <c r="E19" s="546"/>
      <c r="F19" s="546"/>
      <c r="G19" s="546"/>
      <c r="H19" s="546"/>
      <c r="I19" s="546"/>
      <c r="J19" s="546"/>
      <c r="K19" s="546"/>
      <c r="L19" s="546"/>
      <c r="M19" s="546"/>
      <c r="N19" s="546"/>
      <c r="O19" s="546"/>
    </row>
    <row r="20" ht="12.75">
      <c r="A20" s="4" t="s">
        <v>306</v>
      </c>
    </row>
    <row r="21" ht="12.75">
      <c r="A21" s="4"/>
    </row>
  </sheetData>
  <mergeCells count="15">
    <mergeCell ref="A19:O19"/>
    <mergeCell ref="A17:O17"/>
    <mergeCell ref="A2:A4"/>
    <mergeCell ref="B2:K2"/>
    <mergeCell ref="N2:O2"/>
    <mergeCell ref="B3:C3"/>
    <mergeCell ref="F3:G3"/>
    <mergeCell ref="J3:K3"/>
    <mergeCell ref="D3:E3"/>
    <mergeCell ref="N3:O3"/>
    <mergeCell ref="L3:M3"/>
    <mergeCell ref="P3:Q3"/>
    <mergeCell ref="P2:Q2"/>
    <mergeCell ref="H3:I3"/>
    <mergeCell ref="L2:M2"/>
  </mergeCells>
  <printOptions/>
  <pageMargins left="0.75" right="0.75" top="1" bottom="1" header="0.4921259845" footer="0.4921259845"/>
  <pageSetup fitToHeight="1" fitToWidth="1" horizontalDpi="600" verticalDpi="600" orientation="landscape"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V48"/>
  <sheetViews>
    <sheetView showGridLines="0" workbookViewId="0" topLeftCell="A1">
      <selection activeCell="A1" sqref="A1:L1"/>
    </sheetView>
  </sheetViews>
  <sheetFormatPr defaultColWidth="11.421875" defaultRowHeight="12.75"/>
  <cols>
    <col min="1" max="1" width="6.140625" style="1" customWidth="1"/>
    <col min="2" max="2" width="38.8515625" style="1" customWidth="1"/>
    <col min="3" max="13" width="6.7109375" style="1" customWidth="1"/>
    <col min="14" max="16384" width="11.421875" style="1" customWidth="1"/>
  </cols>
  <sheetData>
    <row r="1" spans="1:12" ht="27.75" customHeight="1" thickBot="1">
      <c r="A1" s="547" t="s">
        <v>310</v>
      </c>
      <c r="B1" s="547"/>
      <c r="C1" s="547"/>
      <c r="D1" s="547"/>
      <c r="E1" s="547"/>
      <c r="F1" s="547"/>
      <c r="G1" s="547"/>
      <c r="H1" s="547"/>
      <c r="I1" s="547"/>
      <c r="J1" s="547"/>
      <c r="K1" s="547"/>
      <c r="L1" s="547"/>
    </row>
    <row r="2" spans="1:16" ht="23.25" thickBot="1">
      <c r="A2" s="536" t="s">
        <v>93</v>
      </c>
      <c r="B2" s="575"/>
      <c r="C2" s="280">
        <v>2000</v>
      </c>
      <c r="D2" s="280">
        <v>2001</v>
      </c>
      <c r="E2" s="280">
        <v>2002</v>
      </c>
      <c r="F2" s="280">
        <v>2003</v>
      </c>
      <c r="G2" s="280">
        <v>2004</v>
      </c>
      <c r="H2" s="280">
        <v>2005</v>
      </c>
      <c r="I2" s="280">
        <v>2006</v>
      </c>
      <c r="J2" s="280">
        <v>2007</v>
      </c>
      <c r="K2" s="280">
        <v>2008</v>
      </c>
      <c r="L2" s="280">
        <v>2009</v>
      </c>
      <c r="M2" s="280">
        <v>2010</v>
      </c>
      <c r="N2" s="131" t="s">
        <v>318</v>
      </c>
      <c r="O2" s="131" t="s">
        <v>94</v>
      </c>
      <c r="P2" s="105"/>
    </row>
    <row r="3" spans="1:15" ht="15.75" customHeight="1">
      <c r="A3" s="573" t="s">
        <v>391</v>
      </c>
      <c r="B3" s="281" t="s">
        <v>284</v>
      </c>
      <c r="C3" s="282"/>
      <c r="D3" s="282"/>
      <c r="E3" s="282"/>
      <c r="F3" s="282"/>
      <c r="G3" s="282"/>
      <c r="H3" s="282"/>
      <c r="I3" s="282"/>
      <c r="J3" s="282"/>
      <c r="K3" s="282"/>
      <c r="L3" s="282"/>
      <c r="M3" s="283"/>
      <c r="N3" s="265"/>
      <c r="O3" s="265"/>
    </row>
    <row r="4" spans="1:16" ht="12.75" customHeight="1">
      <c r="A4" s="574"/>
      <c r="B4" s="284" t="s">
        <v>95</v>
      </c>
      <c r="C4" s="285">
        <v>47033</v>
      </c>
      <c r="D4" s="285">
        <v>47674</v>
      </c>
      <c r="E4" s="285">
        <v>53025</v>
      </c>
      <c r="F4" s="285">
        <v>61215</v>
      </c>
      <c r="G4" s="285">
        <v>57608</v>
      </c>
      <c r="H4" s="285">
        <v>56617</v>
      </c>
      <c r="I4" s="285">
        <v>61682</v>
      </c>
      <c r="J4" s="144">
        <v>64930</v>
      </c>
      <c r="K4" s="144">
        <v>65939</v>
      </c>
      <c r="L4" s="144">
        <v>54296</v>
      </c>
      <c r="M4" s="144">
        <v>56157</v>
      </c>
      <c r="N4" s="173">
        <f>M4/C4-1</f>
        <v>0.1939914528097293</v>
      </c>
      <c r="O4" s="172">
        <f>(N4+1)^(1/10)-1</f>
        <v>0.017888298465200902</v>
      </c>
      <c r="P4" s="100"/>
    </row>
    <row r="5" spans="1:15" ht="12.75">
      <c r="A5" s="574"/>
      <c r="B5" s="284" t="s">
        <v>3</v>
      </c>
      <c r="C5" s="285">
        <v>14770</v>
      </c>
      <c r="D5" s="285">
        <v>14612</v>
      </c>
      <c r="E5" s="285">
        <v>14658</v>
      </c>
      <c r="F5" s="285">
        <v>15491</v>
      </c>
      <c r="G5" s="285">
        <v>15942</v>
      </c>
      <c r="H5" s="285">
        <v>16046</v>
      </c>
      <c r="I5" s="285">
        <v>15750</v>
      </c>
      <c r="J5" s="144">
        <v>15635</v>
      </c>
      <c r="K5" s="144">
        <v>15752</v>
      </c>
      <c r="L5" s="144">
        <v>15687</v>
      </c>
      <c r="M5" s="144">
        <f>'T5.1-2'!B6+'T5.1-2'!C6</f>
        <v>16274</v>
      </c>
      <c r="N5" s="173">
        <f>M5/C5-1</f>
        <v>0.10182802979011507</v>
      </c>
      <c r="O5" s="172">
        <f>(N5+1)^(1/10)-1</f>
        <v>0.009744233447037898</v>
      </c>
    </row>
    <row r="6" spans="1:15" ht="6" customHeight="1">
      <c r="A6" s="574"/>
      <c r="B6" s="286"/>
      <c r="C6" s="143"/>
      <c r="D6" s="143"/>
      <c r="E6" s="143"/>
      <c r="F6" s="143"/>
      <c r="G6" s="143"/>
      <c r="H6" s="143"/>
      <c r="I6" s="143"/>
      <c r="J6" s="143"/>
      <c r="K6" s="143"/>
      <c r="L6" s="143"/>
      <c r="M6" s="143"/>
      <c r="N6" s="190"/>
      <c r="O6" s="190"/>
    </row>
    <row r="7" spans="1:15" ht="12.75" customHeight="1">
      <c r="A7" s="574"/>
      <c r="B7" s="287" t="s">
        <v>168</v>
      </c>
      <c r="C7" s="143"/>
      <c r="D7" s="143"/>
      <c r="E7" s="143"/>
      <c r="F7" s="143"/>
      <c r="G7" s="143"/>
      <c r="H7" s="143"/>
      <c r="I7" s="143"/>
      <c r="J7" s="143"/>
      <c r="K7" s="143"/>
      <c r="L7" s="143"/>
      <c r="M7" s="143"/>
      <c r="N7" s="190"/>
      <c r="O7" s="190"/>
    </row>
    <row r="8" spans="1:16" ht="12.75" customHeight="1">
      <c r="A8" s="574"/>
      <c r="B8" s="284" t="s">
        <v>95</v>
      </c>
      <c r="C8" s="144">
        <v>56207</v>
      </c>
      <c r="D8" s="144">
        <v>57393</v>
      </c>
      <c r="E8" s="144">
        <v>63801</v>
      </c>
      <c r="F8" s="144">
        <v>74728</v>
      </c>
      <c r="G8" s="144">
        <v>72003</v>
      </c>
      <c r="H8" s="144">
        <v>70284</v>
      </c>
      <c r="I8" s="144">
        <v>76775</v>
      </c>
      <c r="J8" s="144">
        <v>81287</v>
      </c>
      <c r="K8" s="144">
        <v>81456</v>
      </c>
      <c r="L8" s="144">
        <v>68167</v>
      </c>
      <c r="M8" s="144">
        <v>70095</v>
      </c>
      <c r="N8" s="173">
        <f>M8/C8-1</f>
        <v>0.24708666180369</v>
      </c>
      <c r="O8" s="172">
        <f>(N8+1)^(1/10)-1</f>
        <v>0.022326605980627745</v>
      </c>
      <c r="P8" s="542"/>
    </row>
    <row r="9" spans="1:16" ht="15" customHeight="1">
      <c r="A9" s="574"/>
      <c r="B9" s="284" t="s">
        <v>96</v>
      </c>
      <c r="C9" s="144">
        <v>17073</v>
      </c>
      <c r="D9" s="144">
        <v>16876</v>
      </c>
      <c r="E9" s="144">
        <v>16888</v>
      </c>
      <c r="F9" s="144">
        <v>17588</v>
      </c>
      <c r="G9" s="144">
        <v>17999</v>
      </c>
      <c r="H9" s="144">
        <v>18199</v>
      </c>
      <c r="I9" s="144">
        <v>17962</v>
      </c>
      <c r="J9" s="144">
        <v>17950</v>
      </c>
      <c r="K9" s="144">
        <v>18052</v>
      </c>
      <c r="L9" s="144">
        <v>18032</v>
      </c>
      <c r="M9" s="144">
        <v>18306</v>
      </c>
      <c r="N9" s="173">
        <f>M9/C9-1</f>
        <v>0.07221929362150759</v>
      </c>
      <c r="O9" s="172">
        <f>(N9+1)^(1/10)-1</f>
        <v>0.00699742906272216</v>
      </c>
      <c r="P9" s="542"/>
    </row>
    <row r="10" spans="1:15" ht="6" customHeight="1">
      <c r="A10" s="574"/>
      <c r="B10" s="286"/>
      <c r="C10" s="143"/>
      <c r="D10" s="143"/>
      <c r="E10" s="143"/>
      <c r="F10" s="143"/>
      <c r="G10" s="143"/>
      <c r="H10" s="143"/>
      <c r="I10" s="143"/>
      <c r="J10" s="143"/>
      <c r="K10" s="143"/>
      <c r="L10" s="143"/>
      <c r="M10" s="143"/>
      <c r="N10" s="190"/>
      <c r="O10" s="190"/>
    </row>
    <row r="11" spans="1:15" ht="12.75">
      <c r="A11" s="574"/>
      <c r="B11" s="287" t="s">
        <v>282</v>
      </c>
      <c r="C11" s="197"/>
      <c r="D11" s="197"/>
      <c r="E11" s="197"/>
      <c r="F11" s="197"/>
      <c r="G11" s="197"/>
      <c r="H11" s="197"/>
      <c r="I11" s="197"/>
      <c r="J11" s="197"/>
      <c r="K11" s="197"/>
      <c r="L11" s="197"/>
      <c r="M11" s="143"/>
      <c r="N11" s="288"/>
      <c r="O11" s="288"/>
    </row>
    <row r="12" spans="1:16" ht="12.75">
      <c r="A12" s="574"/>
      <c r="B12" s="284" t="s">
        <v>95</v>
      </c>
      <c r="C12" s="285">
        <v>13060</v>
      </c>
      <c r="D12" s="285">
        <v>13376</v>
      </c>
      <c r="E12" s="285">
        <v>13288</v>
      </c>
      <c r="F12" s="285">
        <v>11453</v>
      </c>
      <c r="G12" s="285">
        <v>10556</v>
      </c>
      <c r="H12" s="285">
        <v>9753</v>
      </c>
      <c r="I12" s="285">
        <v>9720</v>
      </c>
      <c r="J12" s="285">
        <v>10832</v>
      </c>
      <c r="K12" s="285">
        <v>12420</v>
      </c>
      <c r="L12" s="285">
        <v>12152</v>
      </c>
      <c r="M12" s="144">
        <v>13077</v>
      </c>
      <c r="N12" s="173">
        <f>M12/C12-1</f>
        <v>0.001301684532925007</v>
      </c>
      <c r="O12" s="172">
        <f>(N12+1)^(1/10)-1</f>
        <v>0.0001300922688733941</v>
      </c>
      <c r="P12" s="542"/>
    </row>
    <row r="13" spans="1:16" ht="12.75">
      <c r="A13" s="574"/>
      <c r="B13" s="284" t="s">
        <v>96</v>
      </c>
      <c r="C13" s="285">
        <v>7689</v>
      </c>
      <c r="D13" s="285">
        <v>7519</v>
      </c>
      <c r="E13" s="285">
        <v>7319</v>
      </c>
      <c r="F13" s="285">
        <v>7467</v>
      </c>
      <c r="G13" s="285">
        <v>7978</v>
      </c>
      <c r="H13" s="285">
        <v>7591</v>
      </c>
      <c r="I13" s="285">
        <v>6911</v>
      </c>
      <c r="J13" s="285">
        <v>7032</v>
      </c>
      <c r="K13" s="285">
        <v>6929</v>
      </c>
      <c r="L13" s="285">
        <v>7018</v>
      </c>
      <c r="M13" s="144">
        <v>6792</v>
      </c>
      <c r="N13" s="173">
        <f>M13/C13-1</f>
        <v>-0.1166601638704643</v>
      </c>
      <c r="O13" s="172">
        <f>(N13+1)^(1/10)-1</f>
        <v>-0.012327909672788406</v>
      </c>
      <c r="P13" s="542"/>
    </row>
    <row r="14" spans="1:15" ht="6" customHeight="1">
      <c r="A14" s="574"/>
      <c r="B14" s="284"/>
      <c r="C14" s="285"/>
      <c r="D14" s="285"/>
      <c r="E14" s="285"/>
      <c r="F14" s="285"/>
      <c r="G14" s="285"/>
      <c r="H14" s="285"/>
      <c r="I14" s="285"/>
      <c r="J14" s="285"/>
      <c r="K14" s="285"/>
      <c r="L14" s="285"/>
      <c r="M14" s="143"/>
      <c r="N14" s="190"/>
      <c r="O14" s="190"/>
    </row>
    <row r="15" spans="1:15" ht="22.5" customHeight="1">
      <c r="A15" s="574"/>
      <c r="B15" s="289" t="s">
        <v>244</v>
      </c>
      <c r="C15" s="190"/>
      <c r="D15" s="285"/>
      <c r="E15" s="285"/>
      <c r="F15" s="285"/>
      <c r="G15" s="285"/>
      <c r="H15" s="285"/>
      <c r="I15" s="285"/>
      <c r="J15" s="285"/>
      <c r="K15" s="285"/>
      <c r="L15" s="285"/>
      <c r="M15" s="143"/>
      <c r="N15" s="190"/>
      <c r="O15" s="190"/>
    </row>
    <row r="16" spans="1:15" ht="12" customHeight="1">
      <c r="A16" s="574"/>
      <c r="B16" s="284" t="s">
        <v>95</v>
      </c>
      <c r="C16" s="285">
        <f aca="true" t="shared" si="0" ref="C16:M16">C12+C8</f>
        <v>69267</v>
      </c>
      <c r="D16" s="285">
        <f t="shared" si="0"/>
        <v>70769</v>
      </c>
      <c r="E16" s="285">
        <f t="shared" si="0"/>
        <v>77089</v>
      </c>
      <c r="F16" s="285">
        <f t="shared" si="0"/>
        <v>86181</v>
      </c>
      <c r="G16" s="285">
        <f t="shared" si="0"/>
        <v>82559</v>
      </c>
      <c r="H16" s="285">
        <f t="shared" si="0"/>
        <v>80037</v>
      </c>
      <c r="I16" s="285">
        <f t="shared" si="0"/>
        <v>86495</v>
      </c>
      <c r="J16" s="285">
        <f t="shared" si="0"/>
        <v>92119</v>
      </c>
      <c r="K16" s="285">
        <f t="shared" si="0"/>
        <v>93876</v>
      </c>
      <c r="L16" s="285">
        <f t="shared" si="0"/>
        <v>80319</v>
      </c>
      <c r="M16" s="285">
        <f t="shared" si="0"/>
        <v>83172</v>
      </c>
      <c r="N16" s="173">
        <f>M16/C16-1</f>
        <v>0.20074494347957894</v>
      </c>
      <c r="O16" s="172">
        <f>(N16+1)^(1/10)-1</f>
        <v>0.018462579324223904</v>
      </c>
    </row>
    <row r="17" spans="1:15" ht="11.25" customHeight="1">
      <c r="A17" s="574"/>
      <c r="B17" s="284" t="s">
        <v>96</v>
      </c>
      <c r="C17" s="285">
        <f aca="true" t="shared" si="1" ref="C17:M17">C13+C9</f>
        <v>24762</v>
      </c>
      <c r="D17" s="285">
        <f t="shared" si="1"/>
        <v>24395</v>
      </c>
      <c r="E17" s="285">
        <f t="shared" si="1"/>
        <v>24207</v>
      </c>
      <c r="F17" s="285">
        <f t="shared" si="1"/>
        <v>25055</v>
      </c>
      <c r="G17" s="285">
        <f t="shared" si="1"/>
        <v>25977</v>
      </c>
      <c r="H17" s="285">
        <f t="shared" si="1"/>
        <v>25790</v>
      </c>
      <c r="I17" s="285">
        <f t="shared" si="1"/>
        <v>24873</v>
      </c>
      <c r="J17" s="285">
        <f t="shared" si="1"/>
        <v>24982</v>
      </c>
      <c r="K17" s="285">
        <f t="shared" si="1"/>
        <v>24981</v>
      </c>
      <c r="L17" s="285">
        <f t="shared" si="1"/>
        <v>25050</v>
      </c>
      <c r="M17" s="285">
        <f t="shared" si="1"/>
        <v>25098</v>
      </c>
      <c r="N17" s="173">
        <f>M17/C17-1</f>
        <v>0.013569178580082442</v>
      </c>
      <c r="O17" s="172">
        <f>(N17+1)^(1/10)-1</f>
        <v>0.001348702851715844</v>
      </c>
    </row>
    <row r="18" spans="1:15" ht="6" customHeight="1">
      <c r="A18" s="574"/>
      <c r="B18" s="284"/>
      <c r="C18" s="285"/>
      <c r="D18" s="285"/>
      <c r="E18" s="285"/>
      <c r="F18" s="285"/>
      <c r="G18" s="285"/>
      <c r="H18" s="285"/>
      <c r="I18" s="285"/>
      <c r="J18" s="285"/>
      <c r="K18" s="285"/>
      <c r="L18" s="285"/>
      <c r="M18" s="143"/>
      <c r="N18" s="190"/>
      <c r="O18" s="190"/>
    </row>
    <row r="19" spans="1:15" ht="12.75">
      <c r="A19" s="574"/>
      <c r="B19" s="287" t="s">
        <v>32</v>
      </c>
      <c r="C19" s="290"/>
      <c r="D19" s="290"/>
      <c r="E19" s="290"/>
      <c r="F19" s="290"/>
      <c r="G19" s="290"/>
      <c r="H19" s="290"/>
      <c r="I19" s="290"/>
      <c r="J19" s="290"/>
      <c r="K19" s="290"/>
      <c r="L19" s="290"/>
      <c r="M19" s="143"/>
      <c r="N19" s="190"/>
      <c r="O19" s="190"/>
    </row>
    <row r="20" spans="1:15" ht="12.75">
      <c r="A20" s="574"/>
      <c r="B20" s="284" t="s">
        <v>95</v>
      </c>
      <c r="C20" s="285">
        <v>2112</v>
      </c>
      <c r="D20" s="285">
        <v>1979</v>
      </c>
      <c r="E20" s="285">
        <v>1202</v>
      </c>
      <c r="F20" s="285">
        <v>1180</v>
      </c>
      <c r="G20" s="285">
        <v>752</v>
      </c>
      <c r="H20" s="285">
        <v>748</v>
      </c>
      <c r="I20" s="285">
        <v>1031</v>
      </c>
      <c r="J20" s="285">
        <v>1102</v>
      </c>
      <c r="K20" s="285">
        <v>1544</v>
      </c>
      <c r="L20" s="285">
        <v>1666</v>
      </c>
      <c r="M20" s="143">
        <v>1511</v>
      </c>
      <c r="N20" s="172">
        <f>(M20-C20)/M20</f>
        <v>-0.39774983454665785</v>
      </c>
      <c r="O20" s="144">
        <f>AVERAGE(C20:M20)</f>
        <v>1347.909090909091</v>
      </c>
    </row>
    <row r="21" spans="1:15" ht="13.5" thickBot="1">
      <c r="A21" s="574"/>
      <c r="B21" s="293" t="s">
        <v>97</v>
      </c>
      <c r="C21" s="294">
        <v>1876</v>
      </c>
      <c r="D21" s="294">
        <v>1644</v>
      </c>
      <c r="E21" s="294">
        <v>1753</v>
      </c>
      <c r="F21" s="294">
        <v>1584</v>
      </c>
      <c r="G21" s="294">
        <v>1576</v>
      </c>
      <c r="H21" s="294">
        <v>1548</v>
      </c>
      <c r="I21" s="294">
        <v>1500</v>
      </c>
      <c r="J21" s="294">
        <v>1521</v>
      </c>
      <c r="K21" s="294">
        <v>1598</v>
      </c>
      <c r="L21" s="294">
        <v>1502</v>
      </c>
      <c r="M21" s="479">
        <v>1609</v>
      </c>
      <c r="N21" s="222">
        <f>(M21-C21)/M21</f>
        <v>-0.16594157862026104</v>
      </c>
      <c r="O21" s="198">
        <f>AVERAGE(C21:M21)</f>
        <v>1610.090909090909</v>
      </c>
    </row>
    <row r="22" spans="1:15" ht="12.75">
      <c r="A22" s="576" t="s">
        <v>98</v>
      </c>
      <c r="B22" s="281" t="s">
        <v>99</v>
      </c>
      <c r="C22" s="282"/>
      <c r="D22" s="282"/>
      <c r="E22" s="282"/>
      <c r="F22" s="282"/>
      <c r="G22" s="282"/>
      <c r="H22" s="282"/>
      <c r="I22" s="282"/>
      <c r="J22" s="282"/>
      <c r="K22" s="282"/>
      <c r="L22" s="282"/>
      <c r="M22" s="283"/>
      <c r="N22" s="291"/>
      <c r="O22" s="291"/>
    </row>
    <row r="23" spans="1:16" ht="12.75">
      <c r="A23" s="577"/>
      <c r="B23" s="284" t="s">
        <v>95</v>
      </c>
      <c r="C23" s="285">
        <v>16801</v>
      </c>
      <c r="D23" s="285">
        <v>16532</v>
      </c>
      <c r="E23" s="285">
        <v>18568</v>
      </c>
      <c r="F23" s="285">
        <v>24989</v>
      </c>
      <c r="G23" s="285">
        <v>16435</v>
      </c>
      <c r="H23" s="285">
        <v>20996</v>
      </c>
      <c r="I23" s="285">
        <v>29460</v>
      </c>
      <c r="J23" s="285">
        <v>28377</v>
      </c>
      <c r="K23" s="285">
        <v>32718</v>
      </c>
      <c r="L23" s="285">
        <v>24911</v>
      </c>
      <c r="M23" s="144">
        <v>28799</v>
      </c>
      <c r="N23" s="172">
        <f>(M23-C23)/M23</f>
        <v>0.4166116879058301</v>
      </c>
      <c r="O23" s="144">
        <f>AVERAGE(C23:M23)</f>
        <v>23507.81818181818</v>
      </c>
      <c r="P23" s="542"/>
    </row>
    <row r="24" spans="1:16" ht="12.75">
      <c r="A24" s="577"/>
      <c r="B24" s="284" t="s">
        <v>97</v>
      </c>
      <c r="C24" s="285">
        <v>4826</v>
      </c>
      <c r="D24" s="285">
        <v>4887</v>
      </c>
      <c r="E24" s="285">
        <v>4881</v>
      </c>
      <c r="F24" s="285">
        <v>5218</v>
      </c>
      <c r="G24" s="285">
        <v>5352</v>
      </c>
      <c r="H24" s="285">
        <v>5575</v>
      </c>
      <c r="I24" s="285">
        <v>5555</v>
      </c>
      <c r="J24" s="285">
        <v>5600</v>
      </c>
      <c r="K24" s="285">
        <v>5594</v>
      </c>
      <c r="L24" s="285">
        <v>5911</v>
      </c>
      <c r="M24" s="144">
        <v>5896</v>
      </c>
      <c r="N24" s="172">
        <f>(M24-C24)/M24</f>
        <v>0.18147896879240163</v>
      </c>
      <c r="O24" s="144">
        <f>AVERAGE(C24:M24)</f>
        <v>5390.454545454545</v>
      </c>
      <c r="P24" s="542"/>
    </row>
    <row r="25" spans="1:15" ht="6" customHeight="1">
      <c r="A25" s="577"/>
      <c r="B25" s="286"/>
      <c r="C25" s="285"/>
      <c r="D25" s="285"/>
      <c r="E25" s="285"/>
      <c r="F25" s="285"/>
      <c r="G25" s="285"/>
      <c r="H25" s="285"/>
      <c r="I25" s="285"/>
      <c r="J25" s="285"/>
      <c r="K25" s="285"/>
      <c r="L25" s="285"/>
      <c r="M25" s="144"/>
      <c r="N25" s="292"/>
      <c r="O25" s="190"/>
    </row>
    <row r="26" spans="1:15" ht="12.75" customHeight="1">
      <c r="A26" s="577"/>
      <c r="B26" s="287" t="s">
        <v>100</v>
      </c>
      <c r="C26" s="290"/>
      <c r="D26" s="290"/>
      <c r="E26" s="290"/>
      <c r="F26" s="290"/>
      <c r="G26" s="290"/>
      <c r="H26" s="290"/>
      <c r="I26" s="290"/>
      <c r="J26" s="290"/>
      <c r="K26" s="290"/>
      <c r="L26" s="290"/>
      <c r="M26" s="144"/>
      <c r="N26" s="292"/>
      <c r="O26" s="190"/>
    </row>
    <row r="27" spans="1:16" ht="12.75">
      <c r="A27" s="577"/>
      <c r="B27" s="284" t="s">
        <v>95</v>
      </c>
      <c r="C27" s="285">
        <v>15499</v>
      </c>
      <c r="D27" s="285">
        <v>16736</v>
      </c>
      <c r="E27" s="285">
        <v>19057</v>
      </c>
      <c r="F27" s="285">
        <v>28569</v>
      </c>
      <c r="G27" s="285">
        <v>15747</v>
      </c>
      <c r="H27" s="285">
        <v>21196</v>
      </c>
      <c r="I27" s="285">
        <v>24051</v>
      </c>
      <c r="J27" s="285">
        <v>24734</v>
      </c>
      <c r="K27" s="285">
        <v>29874</v>
      </c>
      <c r="L27" s="285">
        <v>22289</v>
      </c>
      <c r="M27" s="144">
        <v>25128</v>
      </c>
      <c r="N27" s="172">
        <f>(M27-C27)/M27</f>
        <v>0.3831980261063356</v>
      </c>
      <c r="O27" s="144">
        <f>AVERAGE(C27:M27)</f>
        <v>22080</v>
      </c>
      <c r="P27" s="542"/>
    </row>
    <row r="28" spans="1:16" ht="12.75">
      <c r="A28" s="577"/>
      <c r="B28" s="284" t="s">
        <v>97</v>
      </c>
      <c r="C28" s="285">
        <v>2068</v>
      </c>
      <c r="D28" s="285">
        <v>2246</v>
      </c>
      <c r="E28" s="285">
        <v>2304</v>
      </c>
      <c r="F28" s="285">
        <v>2630</v>
      </c>
      <c r="G28" s="285">
        <v>2773</v>
      </c>
      <c r="H28" s="285">
        <v>2887</v>
      </c>
      <c r="I28" s="285">
        <v>2938</v>
      </c>
      <c r="J28" s="285">
        <v>2964</v>
      </c>
      <c r="K28" s="285">
        <v>3086</v>
      </c>
      <c r="L28" s="285">
        <v>3076</v>
      </c>
      <c r="M28" s="144">
        <v>3140</v>
      </c>
      <c r="N28" s="172">
        <f>(M28-C28)/M28</f>
        <v>0.3414012738853503</v>
      </c>
      <c r="O28" s="144">
        <f>AVERAGE(C28:M28)</f>
        <v>2737.4545454545455</v>
      </c>
      <c r="P28" s="542"/>
    </row>
    <row r="29" spans="1:15" ht="6" customHeight="1">
      <c r="A29" s="577"/>
      <c r="B29" s="284"/>
      <c r="C29" s="285"/>
      <c r="D29" s="285"/>
      <c r="E29" s="285"/>
      <c r="F29" s="285"/>
      <c r="G29" s="285"/>
      <c r="H29" s="285"/>
      <c r="I29" s="285"/>
      <c r="J29" s="285"/>
      <c r="K29" s="285"/>
      <c r="L29" s="285"/>
      <c r="M29" s="144"/>
      <c r="N29" s="292"/>
      <c r="O29" s="190"/>
    </row>
    <row r="30" spans="1:15" ht="12.75">
      <c r="A30" s="577"/>
      <c r="B30" s="289" t="s">
        <v>30</v>
      </c>
      <c r="C30" s="290"/>
      <c r="D30" s="290"/>
      <c r="E30" s="290"/>
      <c r="F30" s="290"/>
      <c r="G30" s="290"/>
      <c r="H30" s="290"/>
      <c r="I30" s="290"/>
      <c r="J30" s="290"/>
      <c r="K30" s="290"/>
      <c r="L30" s="290"/>
      <c r="M30" s="144"/>
      <c r="N30" s="292"/>
      <c r="O30" s="190"/>
    </row>
    <row r="31" spans="1:15" ht="12.75">
      <c r="A31" s="577"/>
      <c r="B31" s="284" t="s">
        <v>95</v>
      </c>
      <c r="C31" s="285">
        <v>32300</v>
      </c>
      <c r="D31" s="285">
        <v>33268</v>
      </c>
      <c r="E31" s="285">
        <v>37625</v>
      </c>
      <c r="F31" s="285">
        <v>53558</v>
      </c>
      <c r="G31" s="285">
        <v>32182</v>
      </c>
      <c r="H31" s="285">
        <v>42192</v>
      </c>
      <c r="I31" s="285">
        <v>53511</v>
      </c>
      <c r="J31" s="285">
        <v>53111</v>
      </c>
      <c r="K31" s="285">
        <v>62592</v>
      </c>
      <c r="L31" s="285">
        <v>47200</v>
      </c>
      <c r="M31" s="144">
        <v>53927</v>
      </c>
      <c r="N31" s="172">
        <f>(M31-C31)/M31</f>
        <v>0.40104214957257034</v>
      </c>
      <c r="O31" s="144">
        <f>AVERAGE(C31:M31)</f>
        <v>45587.818181818184</v>
      </c>
    </row>
    <row r="32" spans="1:15" ht="13.5" thickBot="1">
      <c r="A32" s="578"/>
      <c r="B32" s="293" t="s">
        <v>97</v>
      </c>
      <c r="C32" s="294">
        <v>6894</v>
      </c>
      <c r="D32" s="294">
        <v>7133</v>
      </c>
      <c r="E32" s="294">
        <v>7185</v>
      </c>
      <c r="F32" s="294">
        <v>7848</v>
      </c>
      <c r="G32" s="294">
        <v>8125</v>
      </c>
      <c r="H32" s="294">
        <v>8462</v>
      </c>
      <c r="I32" s="294">
        <v>8493</v>
      </c>
      <c r="J32" s="294">
        <v>8564</v>
      </c>
      <c r="K32" s="294">
        <v>8680</v>
      </c>
      <c r="L32" s="294">
        <v>8994</v>
      </c>
      <c r="M32" s="198">
        <v>9036</v>
      </c>
      <c r="N32" s="222">
        <f>(M32-C32)/M32</f>
        <v>0.23705179282868527</v>
      </c>
      <c r="O32" s="198">
        <f>AVERAGE(C32:M32)</f>
        <v>8128.545454545455</v>
      </c>
    </row>
    <row r="33" spans="1:12" ht="12.75">
      <c r="A33" s="10" t="s">
        <v>60</v>
      </c>
      <c r="B33" s="10"/>
      <c r="C33" s="8"/>
      <c r="D33" s="8"/>
      <c r="E33" s="8"/>
      <c r="F33" s="8"/>
      <c r="G33" s="8"/>
      <c r="H33" s="8"/>
      <c r="I33" s="8"/>
      <c r="J33" s="8"/>
      <c r="K33" s="8"/>
      <c r="L33" s="8"/>
    </row>
    <row r="34" spans="1:12" ht="12.75">
      <c r="A34" s="545" t="s">
        <v>307</v>
      </c>
      <c r="B34" s="545"/>
      <c r="C34" s="545"/>
      <c r="D34" s="545"/>
      <c r="E34" s="545"/>
      <c r="F34" s="545"/>
      <c r="G34" s="545"/>
      <c r="H34" s="545"/>
      <c r="I34" s="545"/>
      <c r="J34" s="545"/>
      <c r="K34" s="545"/>
      <c r="L34" s="545"/>
    </row>
    <row r="35" spans="1:22" ht="12.75" customHeight="1">
      <c r="A35" s="545" t="s">
        <v>101</v>
      </c>
      <c r="B35" s="545"/>
      <c r="C35" s="545"/>
      <c r="D35" s="545"/>
      <c r="E35" s="545"/>
      <c r="F35" s="545"/>
      <c r="G35" s="545"/>
      <c r="H35" s="545"/>
      <c r="I35" s="545"/>
      <c r="J35" s="545"/>
      <c r="K35" s="545"/>
      <c r="L35" s="545"/>
      <c r="Q35" s="26"/>
      <c r="R35" s="26"/>
      <c r="S35" s="26"/>
      <c r="T35" s="26"/>
      <c r="U35" s="26"/>
      <c r="V35" s="26"/>
    </row>
    <row r="36" spans="1:22" ht="15.75" customHeight="1">
      <c r="A36" s="4" t="s">
        <v>62</v>
      </c>
      <c r="Q36" s="27"/>
      <c r="R36" s="27"/>
      <c r="S36" s="27"/>
      <c r="T36" s="27"/>
      <c r="U36" s="27"/>
      <c r="V36" s="26"/>
    </row>
    <row r="37" spans="1:22" ht="15.75">
      <c r="A37" s="28" t="s">
        <v>4</v>
      </c>
      <c r="Q37" s="27"/>
      <c r="R37" s="29"/>
      <c r="S37" s="29"/>
      <c r="T37" s="29"/>
      <c r="U37" s="29"/>
      <c r="V37" s="26"/>
    </row>
    <row r="38" spans="1:22" ht="23.25" customHeight="1">
      <c r="A38" s="546" t="s">
        <v>102</v>
      </c>
      <c r="B38" s="546"/>
      <c r="C38" s="546"/>
      <c r="D38" s="546"/>
      <c r="E38" s="546"/>
      <c r="F38" s="546"/>
      <c r="G38" s="546"/>
      <c r="H38" s="546"/>
      <c r="I38" s="546"/>
      <c r="J38" s="546"/>
      <c r="K38" s="546"/>
      <c r="L38" s="546"/>
      <c r="Q38" s="106"/>
      <c r="R38" s="106"/>
      <c r="S38" s="106"/>
      <c r="T38" s="106"/>
      <c r="U38" s="106"/>
      <c r="V38" s="26"/>
    </row>
    <row r="39" spans="1:22" ht="15.75">
      <c r="A39" s="28" t="s">
        <v>103</v>
      </c>
      <c r="Q39" s="106"/>
      <c r="R39" s="106"/>
      <c r="S39" s="106"/>
      <c r="T39" s="106"/>
      <c r="U39" s="106"/>
      <c r="V39" s="26"/>
    </row>
    <row r="40" spans="17:22" ht="15.75">
      <c r="Q40" s="106"/>
      <c r="R40" s="106"/>
      <c r="S40" s="106"/>
      <c r="T40" s="106"/>
      <c r="U40" s="106"/>
      <c r="V40" s="26"/>
    </row>
    <row r="41" spans="17:22" ht="15.75">
      <c r="Q41" s="106"/>
      <c r="R41" s="106"/>
      <c r="S41" s="106"/>
      <c r="T41" s="106"/>
      <c r="U41" s="106"/>
      <c r="V41" s="26"/>
    </row>
    <row r="42" spans="17:22" ht="15.75">
      <c r="Q42" s="106"/>
      <c r="R42" s="106"/>
      <c r="S42" s="106"/>
      <c r="T42" s="106"/>
      <c r="U42" s="106"/>
      <c r="V42" s="26"/>
    </row>
    <row r="43" spans="17:22" ht="15.75">
      <c r="Q43" s="106"/>
      <c r="R43" s="106"/>
      <c r="S43" s="106"/>
      <c r="T43" s="106"/>
      <c r="U43" s="106"/>
      <c r="V43" s="26"/>
    </row>
    <row r="44" spans="17:22" ht="15.75">
      <c r="Q44" s="106"/>
      <c r="R44" s="106"/>
      <c r="S44" s="106"/>
      <c r="T44" s="106"/>
      <c r="U44" s="106"/>
      <c r="V44" s="26"/>
    </row>
    <row r="45" spans="17:22" ht="15.75">
      <c r="Q45" s="106"/>
      <c r="R45" s="106"/>
      <c r="S45" s="106"/>
      <c r="T45" s="106"/>
      <c r="U45" s="106"/>
      <c r="V45" s="26"/>
    </row>
    <row r="46" spans="17:22" ht="15.75">
      <c r="Q46" s="107"/>
      <c r="R46" s="107"/>
      <c r="S46" s="107"/>
      <c r="T46" s="107"/>
      <c r="U46" s="107"/>
      <c r="V46" s="26"/>
    </row>
    <row r="47" spans="17:22" ht="15.75">
      <c r="Q47" s="108"/>
      <c r="R47" s="109"/>
      <c r="S47" s="109"/>
      <c r="T47" s="109"/>
      <c r="U47" s="109"/>
      <c r="V47" s="26"/>
    </row>
    <row r="48" spans="17:22" ht="12.75">
      <c r="Q48" s="26"/>
      <c r="R48" s="26"/>
      <c r="S48" s="26"/>
      <c r="T48" s="26"/>
      <c r="U48" s="26"/>
      <c r="V48" s="26"/>
    </row>
  </sheetData>
  <mergeCells count="11">
    <mergeCell ref="A38:L38"/>
    <mergeCell ref="A1:L1"/>
    <mergeCell ref="A35:L35"/>
    <mergeCell ref="A3:A21"/>
    <mergeCell ref="A34:L34"/>
    <mergeCell ref="A2:B2"/>
    <mergeCell ref="A22:A32"/>
    <mergeCell ref="P23:P24"/>
    <mergeCell ref="P27:P28"/>
    <mergeCell ref="P8:P9"/>
    <mergeCell ref="P12:P13"/>
  </mergeCells>
  <printOptions/>
  <pageMargins left="0.1968503937007874" right="0.1968503937007874" top="0.5905511811023623" bottom="0.5905511811023623" header="0.5118110236220472" footer="0.5118110236220472"/>
  <pageSetup fitToHeight="1" fitToWidth="1" horizontalDpi="1200" verticalDpi="12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U17"/>
  <sheetViews>
    <sheetView showGridLines="0" workbookViewId="0" topLeftCell="A1">
      <selection activeCell="A1" sqref="A1:L1"/>
    </sheetView>
  </sheetViews>
  <sheetFormatPr defaultColWidth="11.421875" defaultRowHeight="12.75"/>
  <cols>
    <col min="1" max="1" width="11.421875" style="88" customWidth="1"/>
    <col min="2" max="2" width="23.28125" style="88" customWidth="1"/>
    <col min="3" max="16384" width="11.421875" style="88" customWidth="1"/>
  </cols>
  <sheetData>
    <row r="1" spans="1:12" ht="13.5" thickBot="1">
      <c r="A1" s="547" t="s">
        <v>107</v>
      </c>
      <c r="B1" s="547"/>
      <c r="C1" s="547"/>
      <c r="D1" s="547"/>
      <c r="E1" s="547"/>
      <c r="F1" s="547"/>
      <c r="G1" s="547"/>
      <c r="H1" s="547"/>
      <c r="I1" s="547"/>
      <c r="J1" s="547"/>
      <c r="K1" s="547"/>
      <c r="L1" s="547"/>
    </row>
    <row r="2" spans="1:20" s="51" customFormat="1" ht="13.5" thickBot="1">
      <c r="A2" s="580"/>
      <c r="B2" s="581"/>
      <c r="C2" s="295">
        <v>2000</v>
      </c>
      <c r="D2" s="295">
        <v>2001</v>
      </c>
      <c r="E2" s="295">
        <v>2002</v>
      </c>
      <c r="F2" s="295">
        <v>2003</v>
      </c>
      <c r="G2" s="295">
        <v>2004</v>
      </c>
      <c r="H2" s="295">
        <v>2005</v>
      </c>
      <c r="I2" s="295">
        <v>2006</v>
      </c>
      <c r="J2" s="295">
        <v>2007</v>
      </c>
      <c r="K2" s="295">
        <v>2008</v>
      </c>
      <c r="L2" s="295">
        <v>2009</v>
      </c>
      <c r="M2" s="295">
        <v>2010</v>
      </c>
      <c r="O2" s="105"/>
      <c r="R2" s="111"/>
      <c r="S2" s="111"/>
      <c r="T2" s="111"/>
    </row>
    <row r="3" spans="1:20" s="51" customFormat="1" ht="24.75" customHeight="1">
      <c r="A3" s="579" t="s">
        <v>5</v>
      </c>
      <c r="B3" s="579"/>
      <c r="C3" s="296">
        <v>0.09930254316577358</v>
      </c>
      <c r="D3" s="296">
        <v>0.09416231409812682</v>
      </c>
      <c r="E3" s="296">
        <v>0.09956244577722455</v>
      </c>
      <c r="F3" s="296">
        <v>0.09886168208991893</v>
      </c>
      <c r="G3" s="296">
        <v>0.10347401864615705</v>
      </c>
      <c r="H3" s="296">
        <v>0.10546302347351502</v>
      </c>
      <c r="I3" s="296">
        <v>0.11682500567426478</v>
      </c>
      <c r="J3" s="296">
        <v>0.10517804337111877</v>
      </c>
      <c r="K3" s="296">
        <v>0.10436918970563702</v>
      </c>
      <c r="L3" s="296">
        <v>0.09148003536172093</v>
      </c>
      <c r="M3" s="296">
        <v>0.08440621828089108</v>
      </c>
      <c r="O3" s="105"/>
      <c r="R3" s="111"/>
      <c r="S3" s="111"/>
      <c r="T3" s="111"/>
    </row>
    <row r="4" spans="1:20" s="51" customFormat="1" ht="15" customHeight="1">
      <c r="A4" s="297" t="s">
        <v>315</v>
      </c>
      <c r="B4" s="297"/>
      <c r="C4" s="234">
        <v>0.10511050215310154</v>
      </c>
      <c r="D4" s="234">
        <v>0.10038334204565255</v>
      </c>
      <c r="E4" s="234">
        <v>0.10583403868459826</v>
      </c>
      <c r="F4" s="234">
        <v>0.10404624277456648</v>
      </c>
      <c r="G4" s="234">
        <v>0.10979438732981384</v>
      </c>
      <c r="H4" s="234">
        <v>0.11056570485458996</v>
      </c>
      <c r="I4" s="234">
        <v>0.11649625529143602</v>
      </c>
      <c r="J4" s="234">
        <v>0.10734803843172955</v>
      </c>
      <c r="K4" s="234">
        <v>0.10708848949125908</v>
      </c>
      <c r="L4" s="234">
        <v>0.0955300952073584</v>
      </c>
      <c r="M4" s="234">
        <v>0.09017761609244597</v>
      </c>
      <c r="O4" s="105"/>
      <c r="R4" s="111"/>
      <c r="S4" s="111"/>
      <c r="T4" s="111"/>
    </row>
    <row r="5" spans="1:20" s="51" customFormat="1" ht="15" customHeight="1">
      <c r="A5" s="297" t="s">
        <v>72</v>
      </c>
      <c r="B5" s="297"/>
      <c r="C5" s="234">
        <v>0.195</v>
      </c>
      <c r="D5" s="234">
        <v>0.20199999999999999</v>
      </c>
      <c r="E5" s="234">
        <v>0.242</v>
      </c>
      <c r="F5" s="234">
        <v>0.256</v>
      </c>
      <c r="G5" s="234">
        <v>0.24</v>
      </c>
      <c r="H5" s="234">
        <v>0.249</v>
      </c>
      <c r="I5" s="234">
        <v>0.303</v>
      </c>
      <c r="J5" s="234">
        <v>0.306</v>
      </c>
      <c r="K5" s="234">
        <v>0.29100000000000004</v>
      </c>
      <c r="L5" s="234">
        <v>0.267</v>
      </c>
      <c r="M5" s="234">
        <v>0.251</v>
      </c>
      <c r="R5" s="111"/>
      <c r="S5" s="111"/>
      <c r="T5" s="111"/>
    </row>
    <row r="6" spans="1:20" s="51" customFormat="1" ht="15" customHeight="1">
      <c r="A6" s="297" t="s">
        <v>104</v>
      </c>
      <c r="B6" s="297"/>
      <c r="C6" s="298"/>
      <c r="D6" s="298"/>
      <c r="E6" s="298"/>
      <c r="F6" s="298"/>
      <c r="G6" s="298"/>
      <c r="H6" s="298"/>
      <c r="I6" s="298"/>
      <c r="J6" s="230">
        <v>0.068</v>
      </c>
      <c r="K6" s="230">
        <v>0.064</v>
      </c>
      <c r="L6" s="230">
        <v>0.05</v>
      </c>
      <c r="M6" s="230">
        <v>0.048</v>
      </c>
      <c r="O6" s="105"/>
      <c r="R6" s="111"/>
      <c r="S6" s="111"/>
      <c r="T6" s="111"/>
    </row>
    <row r="7" spans="1:21" s="51" customFormat="1" ht="15" customHeight="1">
      <c r="A7" s="301" t="s">
        <v>105</v>
      </c>
      <c r="B7" s="301"/>
      <c r="C7" s="302">
        <v>0.509</v>
      </c>
      <c r="D7" s="302">
        <v>0.526</v>
      </c>
      <c r="E7" s="302">
        <v>0.527</v>
      </c>
      <c r="F7" s="302">
        <v>0.53</v>
      </c>
      <c r="G7" s="302">
        <v>0.508</v>
      </c>
      <c r="H7" s="302">
        <v>0.523</v>
      </c>
      <c r="I7" s="302">
        <v>0.509</v>
      </c>
      <c r="J7" s="302">
        <v>0.485</v>
      </c>
      <c r="K7" s="302">
        <v>0.469</v>
      </c>
      <c r="L7" s="302">
        <v>0.477</v>
      </c>
      <c r="M7" s="302">
        <v>0.453</v>
      </c>
      <c r="O7" s="105"/>
      <c r="U7" s="90"/>
    </row>
    <row r="8" spans="1:21" s="51" customFormat="1" ht="15" customHeight="1">
      <c r="A8" s="299" t="s">
        <v>106</v>
      </c>
      <c r="B8" s="299"/>
      <c r="C8" s="300">
        <v>0.379</v>
      </c>
      <c r="D8" s="300">
        <v>0.366</v>
      </c>
      <c r="E8" s="300">
        <v>0.347</v>
      </c>
      <c r="F8" s="300">
        <v>0.319</v>
      </c>
      <c r="G8" s="300">
        <v>0.321</v>
      </c>
      <c r="H8" s="300">
        <v>0.322</v>
      </c>
      <c r="I8" s="300">
        <v>0.307</v>
      </c>
      <c r="J8" s="300">
        <v>0.297</v>
      </c>
      <c r="K8" s="300">
        <v>0.263</v>
      </c>
      <c r="L8" s="300">
        <v>0.257</v>
      </c>
      <c r="M8" s="300">
        <v>0.246</v>
      </c>
      <c r="U8" s="90"/>
    </row>
    <row r="9" spans="1:13" ht="13.5" thickBot="1">
      <c r="A9" s="303" t="s">
        <v>336</v>
      </c>
      <c r="B9" s="303"/>
      <c r="C9" s="304">
        <v>0.447</v>
      </c>
      <c r="D9" s="304">
        <v>0.446</v>
      </c>
      <c r="E9" s="304">
        <v>0.436</v>
      </c>
      <c r="F9" s="304">
        <v>0.417</v>
      </c>
      <c r="G9" s="304">
        <v>0.417</v>
      </c>
      <c r="H9" s="304">
        <v>0.422</v>
      </c>
      <c r="I9" s="304">
        <v>0.418</v>
      </c>
      <c r="J9" s="304">
        <v>0.398</v>
      </c>
      <c r="K9" s="304">
        <v>0.371</v>
      </c>
      <c r="L9" s="304">
        <v>0.373</v>
      </c>
      <c r="M9" s="304">
        <v>0.356</v>
      </c>
    </row>
    <row r="10" spans="1:16" ht="12.75">
      <c r="A10" s="5" t="s">
        <v>76</v>
      </c>
      <c r="O10" s="60"/>
      <c r="P10" s="60"/>
    </row>
    <row r="11" spans="1:16" ht="12.75">
      <c r="A11" s="5" t="s">
        <v>6</v>
      </c>
      <c r="O11" s="60"/>
      <c r="P11" s="60"/>
    </row>
    <row r="12" ht="12.75">
      <c r="A12" s="91" t="s">
        <v>317</v>
      </c>
    </row>
    <row r="13" ht="12.75">
      <c r="J13" s="110"/>
    </row>
    <row r="14" ht="12.75">
      <c r="A14" s="110"/>
    </row>
    <row r="17" ht="12.75">
      <c r="B17" s="96"/>
    </row>
  </sheetData>
  <mergeCells count="3">
    <mergeCell ref="A1:L1"/>
    <mergeCell ref="A3:B3"/>
    <mergeCell ref="A2:B2"/>
  </mergeCells>
  <printOptions/>
  <pageMargins left="0.75" right="0.75" top="1" bottom="1" header="0.4921259845" footer="0.4921259845"/>
  <pageSetup fitToHeight="1" fitToWidth="1" horizontalDpi="600" verticalDpi="600" orientation="landscape" paperSize="9" scale="82" r:id="rId1"/>
</worksheet>
</file>

<file path=xl/worksheets/sheet9.xml><?xml version="1.0" encoding="utf-8"?>
<worksheet xmlns="http://schemas.openxmlformats.org/spreadsheetml/2006/main" xmlns:r="http://schemas.openxmlformats.org/officeDocument/2006/relationships">
  <sheetPr>
    <pageSetUpPr fitToPage="1"/>
  </sheetPr>
  <dimension ref="A1:CL44"/>
  <sheetViews>
    <sheetView showGridLines="0" workbookViewId="0" topLeftCell="A1">
      <selection activeCell="A1" sqref="A1:V1"/>
    </sheetView>
  </sheetViews>
  <sheetFormatPr defaultColWidth="11.421875" defaultRowHeight="12.75"/>
  <cols>
    <col min="1" max="1" width="12.8515625" style="1" customWidth="1"/>
    <col min="2" max="3" width="6.7109375" style="1" customWidth="1"/>
    <col min="4" max="4" width="7.28125" style="1" customWidth="1"/>
    <col min="5" max="5" width="9.7109375" style="1" customWidth="1"/>
    <col min="6" max="6" width="10.00390625" style="1" customWidth="1"/>
    <col min="7" max="7" width="12.7109375" style="1" customWidth="1"/>
    <col min="8" max="10" width="6.7109375" style="1" customWidth="1"/>
    <col min="11" max="11" width="12.421875" style="1" customWidth="1"/>
    <col min="12" max="13" width="6.7109375" style="1" customWidth="1"/>
    <col min="14" max="14" width="7.28125" style="1" customWidth="1"/>
    <col min="15" max="15" width="9.7109375" style="1" customWidth="1"/>
    <col min="16" max="17" width="12.421875" style="1" customWidth="1"/>
    <col min="18" max="19" width="6.7109375" style="1" customWidth="1"/>
    <col min="20" max="20" width="7.28125" style="1" customWidth="1"/>
    <col min="21" max="21" width="12.421875" style="1" customWidth="1"/>
    <col min="22" max="22" width="10.8515625" style="1" customWidth="1"/>
    <col min="23" max="23" width="8.421875" style="26" customWidth="1"/>
    <col min="24" max="16384" width="11.421875" style="1" customWidth="1"/>
  </cols>
  <sheetData>
    <row r="1" spans="1:23" ht="33" customHeight="1" thickBot="1">
      <c r="A1" s="586" t="s">
        <v>285</v>
      </c>
      <c r="B1" s="586"/>
      <c r="C1" s="586"/>
      <c r="D1" s="586"/>
      <c r="E1" s="586"/>
      <c r="F1" s="586"/>
      <c r="G1" s="586"/>
      <c r="H1" s="586"/>
      <c r="I1" s="586"/>
      <c r="J1" s="586"/>
      <c r="K1" s="586"/>
      <c r="L1" s="586"/>
      <c r="M1" s="586"/>
      <c r="N1" s="586"/>
      <c r="O1" s="586"/>
      <c r="P1" s="586"/>
      <c r="Q1" s="586"/>
      <c r="R1" s="586"/>
      <c r="S1" s="586"/>
      <c r="T1" s="586"/>
      <c r="U1" s="586"/>
      <c r="V1" s="586"/>
      <c r="W1" s="30"/>
    </row>
    <row r="2" spans="1:22" ht="25.5" customHeight="1" thickBot="1">
      <c r="A2" s="537" t="s">
        <v>108</v>
      </c>
      <c r="B2" s="537" t="s">
        <v>9</v>
      </c>
      <c r="C2" s="537"/>
      <c r="D2" s="537"/>
      <c r="E2" s="537"/>
      <c r="F2" s="537"/>
      <c r="G2" s="537"/>
      <c r="H2" s="537" t="s">
        <v>7</v>
      </c>
      <c r="I2" s="537"/>
      <c r="J2" s="537"/>
      <c r="K2" s="537"/>
      <c r="L2" s="537" t="s">
        <v>10</v>
      </c>
      <c r="M2" s="537"/>
      <c r="N2" s="537"/>
      <c r="O2" s="537"/>
      <c r="P2" s="537"/>
      <c r="Q2" s="537"/>
      <c r="R2" s="537" t="s">
        <v>8</v>
      </c>
      <c r="S2" s="537"/>
      <c r="T2" s="537"/>
      <c r="U2" s="537"/>
      <c r="V2" s="536" t="s">
        <v>109</v>
      </c>
    </row>
    <row r="3" spans="1:22" ht="34.5" customHeight="1" thickBot="1">
      <c r="A3" s="537"/>
      <c r="B3" s="537" t="s">
        <v>36</v>
      </c>
      <c r="C3" s="537" t="s">
        <v>34</v>
      </c>
      <c r="D3" s="536" t="s">
        <v>110</v>
      </c>
      <c r="E3" s="583" t="s">
        <v>111</v>
      </c>
      <c r="F3" s="583" t="s">
        <v>11</v>
      </c>
      <c r="G3" s="537" t="s">
        <v>12</v>
      </c>
      <c r="H3" s="537" t="s">
        <v>36</v>
      </c>
      <c r="I3" s="537" t="s">
        <v>34</v>
      </c>
      <c r="J3" s="536" t="s">
        <v>110</v>
      </c>
      <c r="K3" s="537" t="s">
        <v>12</v>
      </c>
      <c r="L3" s="537" t="s">
        <v>36</v>
      </c>
      <c r="M3" s="537" t="s">
        <v>34</v>
      </c>
      <c r="N3" s="536" t="s">
        <v>110</v>
      </c>
      <c r="O3" s="583" t="s">
        <v>111</v>
      </c>
      <c r="P3" s="583" t="s">
        <v>11</v>
      </c>
      <c r="Q3" s="537" t="s">
        <v>12</v>
      </c>
      <c r="R3" s="537" t="s">
        <v>36</v>
      </c>
      <c r="S3" s="537" t="s">
        <v>34</v>
      </c>
      <c r="T3" s="536" t="s">
        <v>110</v>
      </c>
      <c r="U3" s="537" t="s">
        <v>12</v>
      </c>
      <c r="V3" s="536"/>
    </row>
    <row r="4" spans="1:22" ht="12.75" customHeight="1">
      <c r="A4" s="582"/>
      <c r="B4" s="582"/>
      <c r="C4" s="582"/>
      <c r="D4" s="585"/>
      <c r="E4" s="584"/>
      <c r="F4" s="584"/>
      <c r="G4" s="582"/>
      <c r="H4" s="582" t="s">
        <v>36</v>
      </c>
      <c r="I4" s="582" t="s">
        <v>34</v>
      </c>
      <c r="J4" s="585"/>
      <c r="K4" s="582"/>
      <c r="L4" s="582"/>
      <c r="M4" s="582"/>
      <c r="N4" s="585"/>
      <c r="O4" s="584"/>
      <c r="P4" s="584"/>
      <c r="Q4" s="582"/>
      <c r="R4" s="582" t="s">
        <v>36</v>
      </c>
      <c r="S4" s="582" t="s">
        <v>34</v>
      </c>
      <c r="T4" s="585"/>
      <c r="U4" s="582"/>
      <c r="V4" s="585"/>
    </row>
    <row r="5" spans="1:22" ht="12.75">
      <c r="A5" s="305" t="s">
        <v>112</v>
      </c>
      <c r="B5" s="306">
        <v>0</v>
      </c>
      <c r="C5" s="306">
        <v>68</v>
      </c>
      <c r="D5" s="307">
        <f aca="true" t="shared" si="0" ref="D5:D32">B5+C5</f>
        <v>68</v>
      </c>
      <c r="E5" s="308">
        <v>0</v>
      </c>
      <c r="F5" s="309">
        <v>68</v>
      </c>
      <c r="G5" s="306">
        <v>7</v>
      </c>
      <c r="H5" s="306">
        <v>21</v>
      </c>
      <c r="I5" s="310">
        <v>34</v>
      </c>
      <c r="J5" s="307">
        <f aca="true" t="shared" si="1" ref="J5:J32">H5+I5</f>
        <v>55</v>
      </c>
      <c r="K5" s="306">
        <v>2</v>
      </c>
      <c r="L5" s="306">
        <v>0</v>
      </c>
      <c r="M5" s="306">
        <v>81</v>
      </c>
      <c r="N5" s="307">
        <f aca="true" t="shared" si="2" ref="N5:N32">L5+M5</f>
        <v>81</v>
      </c>
      <c r="O5" s="308">
        <v>0</v>
      </c>
      <c r="P5" s="309">
        <v>81</v>
      </c>
      <c r="Q5" s="306">
        <v>7</v>
      </c>
      <c r="R5" s="306">
        <v>29</v>
      </c>
      <c r="S5" s="310">
        <v>38</v>
      </c>
      <c r="T5" s="307">
        <f aca="true" t="shared" si="3" ref="T5:T32">R5+S5</f>
        <v>67</v>
      </c>
      <c r="U5" s="306">
        <v>2</v>
      </c>
      <c r="V5" s="307">
        <f aca="true" t="shared" si="4" ref="V5:V32">N5+T5</f>
        <v>148</v>
      </c>
    </row>
    <row r="6" spans="1:24" ht="12.75">
      <c r="A6" s="311" t="s">
        <v>113</v>
      </c>
      <c r="B6" s="141">
        <v>0</v>
      </c>
      <c r="C6" s="141">
        <v>43</v>
      </c>
      <c r="D6" s="196">
        <f t="shared" si="0"/>
        <v>43</v>
      </c>
      <c r="E6" s="312">
        <v>0</v>
      </c>
      <c r="F6" s="313">
        <v>43</v>
      </c>
      <c r="G6" s="141">
        <v>3</v>
      </c>
      <c r="H6" s="141">
        <v>8</v>
      </c>
      <c r="I6" s="141">
        <v>13</v>
      </c>
      <c r="J6" s="196">
        <f t="shared" si="1"/>
        <v>21</v>
      </c>
      <c r="K6" s="141">
        <v>4</v>
      </c>
      <c r="L6" s="141">
        <v>0</v>
      </c>
      <c r="M6" s="141">
        <v>49</v>
      </c>
      <c r="N6" s="196">
        <f t="shared" si="2"/>
        <v>49</v>
      </c>
      <c r="O6" s="312">
        <v>0</v>
      </c>
      <c r="P6" s="313">
        <v>49</v>
      </c>
      <c r="Q6" s="141">
        <v>3</v>
      </c>
      <c r="R6" s="141">
        <v>11</v>
      </c>
      <c r="S6" s="141">
        <v>13</v>
      </c>
      <c r="T6" s="196">
        <f t="shared" si="3"/>
        <v>24</v>
      </c>
      <c r="U6" s="141">
        <v>5</v>
      </c>
      <c r="V6" s="290">
        <f t="shared" si="4"/>
        <v>73</v>
      </c>
      <c r="X6" s="2"/>
    </row>
    <row r="7" spans="1:24" ht="12.75">
      <c r="A7" s="311" t="s">
        <v>114</v>
      </c>
      <c r="B7" s="141">
        <v>0</v>
      </c>
      <c r="C7" s="141">
        <v>46</v>
      </c>
      <c r="D7" s="196">
        <f t="shared" si="0"/>
        <v>46</v>
      </c>
      <c r="E7" s="312">
        <v>0</v>
      </c>
      <c r="F7" s="313">
        <v>46</v>
      </c>
      <c r="G7" s="141">
        <v>4</v>
      </c>
      <c r="H7" s="141">
        <v>3</v>
      </c>
      <c r="I7" s="141">
        <v>8</v>
      </c>
      <c r="J7" s="196">
        <f t="shared" si="1"/>
        <v>11</v>
      </c>
      <c r="K7" s="141">
        <v>0</v>
      </c>
      <c r="L7" s="141">
        <v>0</v>
      </c>
      <c r="M7" s="141">
        <v>52</v>
      </c>
      <c r="N7" s="196">
        <f t="shared" si="2"/>
        <v>52</v>
      </c>
      <c r="O7" s="312">
        <v>0</v>
      </c>
      <c r="P7" s="313">
        <v>52</v>
      </c>
      <c r="Q7" s="141">
        <v>4</v>
      </c>
      <c r="R7" s="141">
        <v>6</v>
      </c>
      <c r="S7" s="141">
        <v>9</v>
      </c>
      <c r="T7" s="196">
        <f t="shared" si="3"/>
        <v>15</v>
      </c>
      <c r="U7" s="141">
        <v>1</v>
      </c>
      <c r="V7" s="290">
        <f t="shared" si="4"/>
        <v>67</v>
      </c>
      <c r="X7" s="2"/>
    </row>
    <row r="8" spans="1:22" ht="12.75">
      <c r="A8" s="311" t="s">
        <v>115</v>
      </c>
      <c r="B8" s="141">
        <v>0</v>
      </c>
      <c r="C8" s="141">
        <v>43</v>
      </c>
      <c r="D8" s="196">
        <f t="shared" si="0"/>
        <v>43</v>
      </c>
      <c r="E8" s="312">
        <v>0</v>
      </c>
      <c r="F8" s="313">
        <v>43</v>
      </c>
      <c r="G8" s="141">
        <v>6</v>
      </c>
      <c r="H8" s="141">
        <v>6</v>
      </c>
      <c r="I8" s="141">
        <v>15</v>
      </c>
      <c r="J8" s="196">
        <f t="shared" si="1"/>
        <v>21</v>
      </c>
      <c r="K8" s="141">
        <v>3</v>
      </c>
      <c r="L8" s="141">
        <v>0</v>
      </c>
      <c r="M8" s="141">
        <v>55</v>
      </c>
      <c r="N8" s="196">
        <f t="shared" si="2"/>
        <v>55</v>
      </c>
      <c r="O8" s="312">
        <v>0</v>
      </c>
      <c r="P8" s="313">
        <v>55</v>
      </c>
      <c r="Q8" s="141">
        <v>6</v>
      </c>
      <c r="R8" s="141">
        <v>9</v>
      </c>
      <c r="S8" s="141">
        <v>17</v>
      </c>
      <c r="T8" s="196">
        <f t="shared" si="3"/>
        <v>26</v>
      </c>
      <c r="U8" s="141">
        <v>4</v>
      </c>
      <c r="V8" s="290">
        <f t="shared" si="4"/>
        <v>81</v>
      </c>
    </row>
    <row r="9" spans="1:24" ht="12.75">
      <c r="A9" s="311" t="s">
        <v>116</v>
      </c>
      <c r="B9" s="141">
        <v>0</v>
      </c>
      <c r="C9" s="141">
        <v>58</v>
      </c>
      <c r="D9" s="196">
        <f t="shared" si="0"/>
        <v>58</v>
      </c>
      <c r="E9" s="312">
        <v>0</v>
      </c>
      <c r="F9" s="313">
        <v>58</v>
      </c>
      <c r="G9" s="141">
        <v>13</v>
      </c>
      <c r="H9" s="141">
        <v>9</v>
      </c>
      <c r="I9" s="141">
        <v>14</v>
      </c>
      <c r="J9" s="196">
        <f t="shared" si="1"/>
        <v>23</v>
      </c>
      <c r="K9" s="141">
        <v>4</v>
      </c>
      <c r="L9" s="141">
        <v>0</v>
      </c>
      <c r="M9" s="141">
        <v>66</v>
      </c>
      <c r="N9" s="196">
        <f t="shared" si="2"/>
        <v>66</v>
      </c>
      <c r="O9" s="312">
        <v>0</v>
      </c>
      <c r="P9" s="313">
        <v>66</v>
      </c>
      <c r="Q9" s="141">
        <v>13</v>
      </c>
      <c r="R9" s="141">
        <v>13</v>
      </c>
      <c r="S9" s="141">
        <v>16</v>
      </c>
      <c r="T9" s="196">
        <f t="shared" si="3"/>
        <v>29</v>
      </c>
      <c r="U9" s="141">
        <v>4</v>
      </c>
      <c r="V9" s="290">
        <f t="shared" si="4"/>
        <v>95</v>
      </c>
      <c r="X9" s="2"/>
    </row>
    <row r="10" spans="1:24" ht="12.75">
      <c r="A10" s="311" t="s">
        <v>117</v>
      </c>
      <c r="B10" s="141">
        <v>0</v>
      </c>
      <c r="C10" s="141">
        <v>50</v>
      </c>
      <c r="D10" s="196">
        <f t="shared" si="0"/>
        <v>50</v>
      </c>
      <c r="E10" s="312">
        <v>0</v>
      </c>
      <c r="F10" s="313">
        <v>50</v>
      </c>
      <c r="G10" s="141">
        <v>9</v>
      </c>
      <c r="H10" s="141">
        <v>14</v>
      </c>
      <c r="I10" s="141">
        <v>15</v>
      </c>
      <c r="J10" s="196">
        <f t="shared" si="1"/>
        <v>29</v>
      </c>
      <c r="K10" s="141">
        <v>9</v>
      </c>
      <c r="L10" s="141">
        <v>0</v>
      </c>
      <c r="M10" s="141">
        <v>56</v>
      </c>
      <c r="N10" s="196">
        <f t="shared" si="2"/>
        <v>56</v>
      </c>
      <c r="O10" s="312">
        <v>0</v>
      </c>
      <c r="P10" s="313">
        <v>56</v>
      </c>
      <c r="Q10" s="141">
        <v>9</v>
      </c>
      <c r="R10" s="141">
        <v>18</v>
      </c>
      <c r="S10" s="141">
        <v>18</v>
      </c>
      <c r="T10" s="196">
        <f t="shared" si="3"/>
        <v>36</v>
      </c>
      <c r="U10" s="141">
        <v>9</v>
      </c>
      <c r="V10" s="290">
        <f t="shared" si="4"/>
        <v>92</v>
      </c>
      <c r="X10" s="2"/>
    </row>
    <row r="11" spans="1:24" ht="12.75">
      <c r="A11" s="311" t="s">
        <v>118</v>
      </c>
      <c r="B11" s="141">
        <v>2</v>
      </c>
      <c r="C11" s="141">
        <v>77</v>
      </c>
      <c r="D11" s="196">
        <f t="shared" si="0"/>
        <v>79</v>
      </c>
      <c r="E11" s="312">
        <v>0</v>
      </c>
      <c r="F11" s="313">
        <v>79</v>
      </c>
      <c r="G11" s="141">
        <v>23</v>
      </c>
      <c r="H11" s="141">
        <v>16</v>
      </c>
      <c r="I11" s="141">
        <v>20</v>
      </c>
      <c r="J11" s="196">
        <f t="shared" si="1"/>
        <v>36</v>
      </c>
      <c r="K11" s="141">
        <v>7</v>
      </c>
      <c r="L11" s="141">
        <v>2</v>
      </c>
      <c r="M11" s="141">
        <v>95</v>
      </c>
      <c r="N11" s="196">
        <f t="shared" si="2"/>
        <v>97</v>
      </c>
      <c r="O11" s="312">
        <v>0</v>
      </c>
      <c r="P11" s="313">
        <v>97</v>
      </c>
      <c r="Q11" s="141">
        <v>25</v>
      </c>
      <c r="R11" s="141">
        <v>21</v>
      </c>
      <c r="S11" s="141">
        <v>24</v>
      </c>
      <c r="T11" s="196">
        <f t="shared" si="3"/>
        <v>45</v>
      </c>
      <c r="U11" s="141">
        <v>8</v>
      </c>
      <c r="V11" s="290">
        <f t="shared" si="4"/>
        <v>142</v>
      </c>
      <c r="X11" s="2"/>
    </row>
    <row r="12" spans="1:24" ht="12.75">
      <c r="A12" s="311" t="s">
        <v>119</v>
      </c>
      <c r="B12" s="141">
        <v>0</v>
      </c>
      <c r="C12" s="141">
        <v>95</v>
      </c>
      <c r="D12" s="196">
        <f t="shared" si="0"/>
        <v>95</v>
      </c>
      <c r="E12" s="312">
        <v>0</v>
      </c>
      <c r="F12" s="313">
        <v>95</v>
      </c>
      <c r="G12" s="141">
        <v>33</v>
      </c>
      <c r="H12" s="141">
        <v>24</v>
      </c>
      <c r="I12" s="141">
        <v>28</v>
      </c>
      <c r="J12" s="196">
        <f t="shared" si="1"/>
        <v>52</v>
      </c>
      <c r="K12" s="141">
        <v>11</v>
      </c>
      <c r="L12" s="141">
        <v>1</v>
      </c>
      <c r="M12" s="141">
        <v>115</v>
      </c>
      <c r="N12" s="196">
        <f t="shared" si="2"/>
        <v>116</v>
      </c>
      <c r="O12" s="312">
        <v>0</v>
      </c>
      <c r="P12" s="313">
        <v>116</v>
      </c>
      <c r="Q12" s="141">
        <v>34</v>
      </c>
      <c r="R12" s="141">
        <v>34</v>
      </c>
      <c r="S12" s="141">
        <v>37</v>
      </c>
      <c r="T12" s="196">
        <f t="shared" si="3"/>
        <v>71</v>
      </c>
      <c r="U12" s="141">
        <v>16</v>
      </c>
      <c r="V12" s="290">
        <f t="shared" si="4"/>
        <v>187</v>
      </c>
      <c r="X12" s="2"/>
    </row>
    <row r="13" spans="1:24" ht="12.75">
      <c r="A13" s="311" t="s">
        <v>120</v>
      </c>
      <c r="B13" s="141">
        <v>2</v>
      </c>
      <c r="C13" s="141">
        <v>115</v>
      </c>
      <c r="D13" s="196">
        <f t="shared" si="0"/>
        <v>117</v>
      </c>
      <c r="E13" s="312">
        <v>0</v>
      </c>
      <c r="F13" s="313">
        <v>117</v>
      </c>
      <c r="G13" s="141">
        <v>45</v>
      </c>
      <c r="H13" s="141">
        <v>19</v>
      </c>
      <c r="I13" s="141">
        <v>30</v>
      </c>
      <c r="J13" s="196">
        <f t="shared" si="1"/>
        <v>49</v>
      </c>
      <c r="K13" s="141">
        <v>12</v>
      </c>
      <c r="L13" s="141">
        <v>2</v>
      </c>
      <c r="M13" s="141">
        <v>147</v>
      </c>
      <c r="N13" s="196">
        <f t="shared" si="2"/>
        <v>149</v>
      </c>
      <c r="O13" s="312">
        <v>0</v>
      </c>
      <c r="P13" s="313">
        <v>149</v>
      </c>
      <c r="Q13" s="141">
        <v>48</v>
      </c>
      <c r="R13" s="141">
        <v>25</v>
      </c>
      <c r="S13" s="141">
        <v>40</v>
      </c>
      <c r="T13" s="196">
        <f t="shared" si="3"/>
        <v>65</v>
      </c>
      <c r="U13" s="141">
        <v>15</v>
      </c>
      <c r="V13" s="290">
        <f t="shared" si="4"/>
        <v>214</v>
      </c>
      <c r="X13" s="2"/>
    </row>
    <row r="14" spans="1:24" ht="12.75">
      <c r="A14" s="311" t="s">
        <v>121</v>
      </c>
      <c r="B14" s="141">
        <v>0</v>
      </c>
      <c r="C14" s="141">
        <v>144</v>
      </c>
      <c r="D14" s="196">
        <f t="shared" si="0"/>
        <v>144</v>
      </c>
      <c r="E14" s="312">
        <v>0</v>
      </c>
      <c r="F14" s="313">
        <v>144</v>
      </c>
      <c r="G14" s="141">
        <v>62</v>
      </c>
      <c r="H14" s="141">
        <v>14</v>
      </c>
      <c r="I14" s="141">
        <v>42</v>
      </c>
      <c r="J14" s="196">
        <f t="shared" si="1"/>
        <v>56</v>
      </c>
      <c r="K14" s="141">
        <v>11</v>
      </c>
      <c r="L14" s="141">
        <v>1</v>
      </c>
      <c r="M14" s="141">
        <v>182</v>
      </c>
      <c r="N14" s="196">
        <f t="shared" si="2"/>
        <v>183</v>
      </c>
      <c r="O14" s="312">
        <v>0</v>
      </c>
      <c r="P14" s="313">
        <v>183</v>
      </c>
      <c r="Q14" s="141">
        <v>68</v>
      </c>
      <c r="R14" s="141">
        <v>18</v>
      </c>
      <c r="S14" s="141">
        <v>51</v>
      </c>
      <c r="T14" s="196">
        <f t="shared" si="3"/>
        <v>69</v>
      </c>
      <c r="U14" s="141">
        <v>12</v>
      </c>
      <c r="V14" s="290">
        <f t="shared" si="4"/>
        <v>252</v>
      </c>
      <c r="W14" s="31"/>
      <c r="X14" s="2"/>
    </row>
    <row r="15" spans="1:62" ht="12.75">
      <c r="A15" s="311" t="s">
        <v>122</v>
      </c>
      <c r="B15" s="141">
        <v>1</v>
      </c>
      <c r="C15" s="141">
        <v>150</v>
      </c>
      <c r="D15" s="196">
        <f t="shared" si="0"/>
        <v>151</v>
      </c>
      <c r="E15" s="312">
        <v>0</v>
      </c>
      <c r="F15" s="313">
        <v>151</v>
      </c>
      <c r="G15" s="141">
        <v>73</v>
      </c>
      <c r="H15" s="141">
        <v>28</v>
      </c>
      <c r="I15" s="141">
        <v>38</v>
      </c>
      <c r="J15" s="196">
        <f t="shared" si="1"/>
        <v>66</v>
      </c>
      <c r="K15" s="141">
        <v>18</v>
      </c>
      <c r="L15" s="141">
        <v>1</v>
      </c>
      <c r="M15" s="141">
        <v>178</v>
      </c>
      <c r="N15" s="196">
        <f t="shared" si="2"/>
        <v>179</v>
      </c>
      <c r="O15" s="312">
        <v>0</v>
      </c>
      <c r="P15" s="313">
        <v>179</v>
      </c>
      <c r="Q15" s="141">
        <v>75</v>
      </c>
      <c r="R15" s="141">
        <v>47</v>
      </c>
      <c r="S15" s="141">
        <v>49</v>
      </c>
      <c r="T15" s="196">
        <f t="shared" si="3"/>
        <v>96</v>
      </c>
      <c r="U15" s="141">
        <v>21</v>
      </c>
      <c r="V15" s="290">
        <f t="shared" si="4"/>
        <v>275</v>
      </c>
      <c r="X15" s="2"/>
      <c r="Y15" s="32"/>
      <c r="Z15" s="32"/>
      <c r="AA15" s="32"/>
      <c r="AF15" s="32"/>
      <c r="AG15" s="32"/>
      <c r="AH15" s="32"/>
      <c r="AM15" s="32"/>
      <c r="AN15" s="32"/>
      <c r="AO15" s="32"/>
      <c r="AT15" s="32"/>
      <c r="AU15" s="32"/>
      <c r="AV15" s="32"/>
      <c r="BA15" s="32"/>
      <c r="BB15" s="32"/>
      <c r="BC15" s="32"/>
      <c r="BH15" s="32"/>
      <c r="BI15" s="32"/>
      <c r="BJ15" s="32"/>
    </row>
    <row r="16" spans="1:90" ht="12.75">
      <c r="A16" s="311" t="s">
        <v>123</v>
      </c>
      <c r="B16" s="141">
        <v>126</v>
      </c>
      <c r="C16" s="141">
        <v>208</v>
      </c>
      <c r="D16" s="196">
        <f t="shared" si="0"/>
        <v>334</v>
      </c>
      <c r="E16" s="312">
        <v>0</v>
      </c>
      <c r="F16" s="313">
        <v>195</v>
      </c>
      <c r="G16" s="141">
        <v>220</v>
      </c>
      <c r="H16" s="141">
        <v>30</v>
      </c>
      <c r="I16" s="141">
        <v>38</v>
      </c>
      <c r="J16" s="196">
        <f t="shared" si="1"/>
        <v>68</v>
      </c>
      <c r="K16" s="141">
        <v>31</v>
      </c>
      <c r="L16" s="141">
        <v>126</v>
      </c>
      <c r="M16" s="141">
        <v>245</v>
      </c>
      <c r="N16" s="196">
        <f t="shared" si="2"/>
        <v>371</v>
      </c>
      <c r="O16" s="312">
        <v>0</v>
      </c>
      <c r="P16" s="313">
        <v>231</v>
      </c>
      <c r="Q16" s="141">
        <v>221</v>
      </c>
      <c r="R16" s="141">
        <v>60</v>
      </c>
      <c r="S16" s="141">
        <v>60</v>
      </c>
      <c r="T16" s="196">
        <f t="shared" si="3"/>
        <v>120</v>
      </c>
      <c r="U16" s="141">
        <v>47</v>
      </c>
      <c r="V16" s="290">
        <f t="shared" si="4"/>
        <v>491</v>
      </c>
      <c r="X16" s="112"/>
      <c r="Y16" s="32"/>
      <c r="Z16" s="32"/>
      <c r="AA16" s="32"/>
      <c r="AF16" s="32"/>
      <c r="AG16" s="32"/>
      <c r="AH16" s="32"/>
      <c r="AM16" s="32"/>
      <c r="AN16" s="32"/>
      <c r="AO16" s="32"/>
      <c r="AT16" s="32"/>
      <c r="AU16" s="32"/>
      <c r="AV16" s="32"/>
      <c r="BA16" s="32"/>
      <c r="BB16" s="32"/>
      <c r="BC16" s="32"/>
      <c r="BH16" s="32"/>
      <c r="BI16" s="32"/>
      <c r="BJ16" s="32"/>
      <c r="BO16" s="32"/>
      <c r="BP16" s="32"/>
      <c r="BQ16" s="32"/>
      <c r="BV16" s="32"/>
      <c r="BW16" s="32"/>
      <c r="BX16" s="32"/>
      <c r="CC16" s="32"/>
      <c r="CD16" s="32"/>
      <c r="CE16" s="32"/>
      <c r="CJ16" s="32"/>
      <c r="CK16" s="32"/>
      <c r="CL16" s="32"/>
    </row>
    <row r="17" spans="1:90" ht="12.75">
      <c r="A17" s="311" t="s">
        <v>124</v>
      </c>
      <c r="B17" s="141">
        <v>126</v>
      </c>
      <c r="C17" s="141">
        <v>261</v>
      </c>
      <c r="D17" s="196">
        <f t="shared" si="0"/>
        <v>387</v>
      </c>
      <c r="E17" s="312">
        <v>0</v>
      </c>
      <c r="F17" s="313">
        <v>256</v>
      </c>
      <c r="G17" s="141">
        <v>254</v>
      </c>
      <c r="H17" s="141">
        <v>30</v>
      </c>
      <c r="I17" s="141">
        <v>57</v>
      </c>
      <c r="J17" s="196">
        <f t="shared" si="1"/>
        <v>87</v>
      </c>
      <c r="K17" s="141">
        <v>23</v>
      </c>
      <c r="L17" s="141">
        <v>126</v>
      </c>
      <c r="M17" s="141">
        <v>322</v>
      </c>
      <c r="N17" s="196">
        <f t="shared" si="2"/>
        <v>448</v>
      </c>
      <c r="O17" s="312">
        <v>0</v>
      </c>
      <c r="P17" s="313">
        <v>317</v>
      </c>
      <c r="Q17" s="141">
        <v>261</v>
      </c>
      <c r="R17" s="141">
        <v>56</v>
      </c>
      <c r="S17" s="141">
        <v>71</v>
      </c>
      <c r="T17" s="196">
        <f t="shared" si="3"/>
        <v>127</v>
      </c>
      <c r="U17" s="141">
        <v>35</v>
      </c>
      <c r="V17" s="290">
        <f t="shared" si="4"/>
        <v>575</v>
      </c>
      <c r="X17" s="2"/>
      <c r="Y17" s="32"/>
      <c r="Z17" s="32"/>
      <c r="AA17" s="32"/>
      <c r="AF17" s="32"/>
      <c r="AG17" s="32"/>
      <c r="AH17" s="32"/>
      <c r="AM17" s="32"/>
      <c r="AN17" s="32"/>
      <c r="AO17" s="32"/>
      <c r="AT17" s="32"/>
      <c r="AU17" s="32"/>
      <c r="AV17" s="32"/>
      <c r="BA17" s="32"/>
      <c r="BB17" s="32"/>
      <c r="BC17" s="32"/>
      <c r="BH17" s="32"/>
      <c r="BI17" s="32"/>
      <c r="BJ17" s="32"/>
      <c r="BO17" s="32"/>
      <c r="BP17" s="32"/>
      <c r="BQ17" s="32"/>
      <c r="BV17" s="32"/>
      <c r="BW17" s="32"/>
      <c r="BX17" s="32"/>
      <c r="CC17" s="32"/>
      <c r="CD17" s="32"/>
      <c r="CE17" s="32"/>
      <c r="CJ17" s="32"/>
      <c r="CK17" s="32"/>
      <c r="CL17" s="32"/>
    </row>
    <row r="18" spans="1:90" ht="12.75">
      <c r="A18" s="311" t="s">
        <v>125</v>
      </c>
      <c r="B18" s="141">
        <v>265</v>
      </c>
      <c r="C18" s="141">
        <v>333</v>
      </c>
      <c r="D18" s="196">
        <f t="shared" si="0"/>
        <v>598</v>
      </c>
      <c r="E18" s="312">
        <v>0</v>
      </c>
      <c r="F18" s="313">
        <v>320</v>
      </c>
      <c r="G18" s="141">
        <v>444</v>
      </c>
      <c r="H18" s="141">
        <v>40</v>
      </c>
      <c r="I18" s="141">
        <v>61</v>
      </c>
      <c r="J18" s="196">
        <f t="shared" si="1"/>
        <v>101</v>
      </c>
      <c r="K18" s="141">
        <v>32</v>
      </c>
      <c r="L18" s="141">
        <v>265</v>
      </c>
      <c r="M18" s="141">
        <v>372</v>
      </c>
      <c r="N18" s="196">
        <f t="shared" si="2"/>
        <v>637</v>
      </c>
      <c r="O18" s="312">
        <v>0</v>
      </c>
      <c r="P18" s="313">
        <v>359</v>
      </c>
      <c r="Q18" s="141">
        <v>450</v>
      </c>
      <c r="R18" s="141">
        <v>78</v>
      </c>
      <c r="S18" s="141">
        <v>86</v>
      </c>
      <c r="T18" s="196">
        <f t="shared" si="3"/>
        <v>164</v>
      </c>
      <c r="U18" s="141">
        <v>50</v>
      </c>
      <c r="V18" s="290">
        <f t="shared" si="4"/>
        <v>801</v>
      </c>
      <c r="X18" s="2"/>
      <c r="Y18" s="32"/>
      <c r="Z18" s="32"/>
      <c r="AA18" s="32"/>
      <c r="AF18" s="32"/>
      <c r="AG18" s="32"/>
      <c r="AH18" s="32"/>
      <c r="AM18" s="32"/>
      <c r="AN18" s="32"/>
      <c r="AO18" s="32"/>
      <c r="AT18" s="32"/>
      <c r="AU18" s="32"/>
      <c r="AV18" s="32"/>
      <c r="BA18" s="32"/>
      <c r="BB18" s="32"/>
      <c r="BC18" s="32"/>
      <c r="BH18" s="32"/>
      <c r="BI18" s="32"/>
      <c r="BJ18" s="32"/>
      <c r="BO18" s="32"/>
      <c r="BP18" s="32"/>
      <c r="BQ18" s="32"/>
      <c r="BV18" s="32"/>
      <c r="BW18" s="32"/>
      <c r="BX18" s="32"/>
      <c r="CC18" s="32"/>
      <c r="CD18" s="32"/>
      <c r="CE18" s="32"/>
      <c r="CJ18" s="32"/>
      <c r="CK18" s="32"/>
      <c r="CL18" s="32"/>
    </row>
    <row r="19" spans="1:90" ht="12.75">
      <c r="A19" s="311" t="s">
        <v>126</v>
      </c>
      <c r="B19" s="141">
        <v>278</v>
      </c>
      <c r="C19" s="141">
        <v>372</v>
      </c>
      <c r="D19" s="196">
        <f t="shared" si="0"/>
        <v>650</v>
      </c>
      <c r="E19" s="312">
        <v>0</v>
      </c>
      <c r="F19" s="313">
        <v>361</v>
      </c>
      <c r="G19" s="141">
        <v>474</v>
      </c>
      <c r="H19" s="141">
        <v>53</v>
      </c>
      <c r="I19" s="141">
        <v>86</v>
      </c>
      <c r="J19" s="196">
        <f t="shared" si="1"/>
        <v>139</v>
      </c>
      <c r="K19" s="141">
        <v>46</v>
      </c>
      <c r="L19" s="141">
        <v>279</v>
      </c>
      <c r="M19" s="141">
        <v>415</v>
      </c>
      <c r="N19" s="196">
        <f t="shared" si="2"/>
        <v>694</v>
      </c>
      <c r="O19" s="312">
        <v>0</v>
      </c>
      <c r="P19" s="313">
        <v>405</v>
      </c>
      <c r="Q19" s="141">
        <v>480</v>
      </c>
      <c r="R19" s="141">
        <v>101</v>
      </c>
      <c r="S19" s="141">
        <v>121</v>
      </c>
      <c r="T19" s="196">
        <f t="shared" si="3"/>
        <v>222</v>
      </c>
      <c r="U19" s="141">
        <v>76</v>
      </c>
      <c r="V19" s="290">
        <f t="shared" si="4"/>
        <v>916</v>
      </c>
      <c r="X19" s="2"/>
      <c r="Y19" s="32"/>
      <c r="Z19" s="32"/>
      <c r="AA19" s="32"/>
      <c r="AF19" s="32"/>
      <c r="AG19" s="32"/>
      <c r="AH19" s="32"/>
      <c r="AM19" s="32"/>
      <c r="AN19" s="32"/>
      <c r="AO19" s="32"/>
      <c r="AT19" s="32"/>
      <c r="AU19" s="32"/>
      <c r="AV19" s="32"/>
      <c r="BA19" s="32"/>
      <c r="BB19" s="32"/>
      <c r="BC19" s="32"/>
      <c r="BH19" s="32"/>
      <c r="BI19" s="32"/>
      <c r="BJ19" s="32"/>
      <c r="BO19" s="32"/>
      <c r="BP19" s="32"/>
      <c r="BQ19" s="32"/>
      <c r="BV19" s="32"/>
      <c r="BW19" s="32"/>
      <c r="BX19" s="32"/>
      <c r="CC19" s="32"/>
      <c r="CD19" s="32"/>
      <c r="CE19" s="32"/>
      <c r="CJ19" s="32"/>
      <c r="CK19" s="32"/>
      <c r="CL19" s="32"/>
    </row>
    <row r="20" spans="1:90" ht="12.75">
      <c r="A20" s="311" t="s">
        <v>127</v>
      </c>
      <c r="B20" s="141">
        <v>276</v>
      </c>
      <c r="C20" s="141">
        <v>431</v>
      </c>
      <c r="D20" s="196">
        <f t="shared" si="0"/>
        <v>707</v>
      </c>
      <c r="E20" s="312">
        <v>0</v>
      </c>
      <c r="F20" s="313">
        <v>425</v>
      </c>
      <c r="G20" s="141">
        <v>466</v>
      </c>
      <c r="H20" s="141">
        <v>65</v>
      </c>
      <c r="I20" s="141">
        <v>81</v>
      </c>
      <c r="J20" s="196">
        <f t="shared" si="1"/>
        <v>146</v>
      </c>
      <c r="K20" s="141">
        <v>52</v>
      </c>
      <c r="L20" s="141">
        <v>279</v>
      </c>
      <c r="M20" s="141">
        <v>487</v>
      </c>
      <c r="N20" s="196">
        <f t="shared" si="2"/>
        <v>766</v>
      </c>
      <c r="O20" s="312">
        <v>0</v>
      </c>
      <c r="P20" s="313">
        <v>484</v>
      </c>
      <c r="Q20" s="141">
        <v>479</v>
      </c>
      <c r="R20" s="141">
        <v>118</v>
      </c>
      <c r="S20" s="141">
        <v>110</v>
      </c>
      <c r="T20" s="196">
        <f t="shared" si="3"/>
        <v>228</v>
      </c>
      <c r="U20" s="141">
        <v>85</v>
      </c>
      <c r="V20" s="290">
        <f t="shared" si="4"/>
        <v>994</v>
      </c>
      <c r="X20" s="2"/>
      <c r="Y20" s="32"/>
      <c r="Z20" s="32"/>
      <c r="AA20" s="32"/>
      <c r="AF20" s="32"/>
      <c r="AG20" s="32"/>
      <c r="AH20" s="32"/>
      <c r="AM20" s="32"/>
      <c r="AN20" s="32"/>
      <c r="AO20" s="32"/>
      <c r="AT20" s="32"/>
      <c r="AU20" s="32"/>
      <c r="AV20" s="32"/>
      <c r="BA20" s="32"/>
      <c r="BB20" s="32"/>
      <c r="BC20" s="32"/>
      <c r="BH20" s="32"/>
      <c r="BI20" s="32"/>
      <c r="BJ20" s="32"/>
      <c r="BO20" s="32"/>
      <c r="BP20" s="32"/>
      <c r="BQ20" s="32"/>
      <c r="BV20" s="32"/>
      <c r="BW20" s="32"/>
      <c r="BX20" s="32"/>
      <c r="CC20" s="32"/>
      <c r="CD20" s="32"/>
      <c r="CE20" s="32"/>
      <c r="CJ20" s="32"/>
      <c r="CK20" s="32"/>
      <c r="CL20" s="32"/>
    </row>
    <row r="21" spans="1:90" ht="12.75">
      <c r="A21" s="311" t="s">
        <v>128</v>
      </c>
      <c r="B21" s="141">
        <v>2440</v>
      </c>
      <c r="C21" s="141">
        <v>2090</v>
      </c>
      <c r="D21" s="196">
        <f t="shared" si="0"/>
        <v>4530</v>
      </c>
      <c r="E21" s="312">
        <v>0</v>
      </c>
      <c r="F21" s="313">
        <v>481</v>
      </c>
      <c r="G21" s="141">
        <v>4191</v>
      </c>
      <c r="H21" s="141">
        <v>102</v>
      </c>
      <c r="I21" s="141">
        <v>122</v>
      </c>
      <c r="J21" s="196">
        <f t="shared" si="1"/>
        <v>224</v>
      </c>
      <c r="K21" s="141">
        <v>99</v>
      </c>
      <c r="L21" s="141">
        <v>4353</v>
      </c>
      <c r="M21" s="141">
        <v>2359</v>
      </c>
      <c r="N21" s="196">
        <f t="shared" si="2"/>
        <v>6712</v>
      </c>
      <c r="O21" s="312">
        <v>0</v>
      </c>
      <c r="P21" s="313">
        <v>558</v>
      </c>
      <c r="Q21" s="141">
        <v>6263</v>
      </c>
      <c r="R21" s="141">
        <v>159</v>
      </c>
      <c r="S21" s="141">
        <v>161</v>
      </c>
      <c r="T21" s="196">
        <f t="shared" si="3"/>
        <v>320</v>
      </c>
      <c r="U21" s="141">
        <v>140</v>
      </c>
      <c r="V21" s="290">
        <f t="shared" si="4"/>
        <v>7032</v>
      </c>
      <c r="Y21" s="32"/>
      <c r="Z21" s="32"/>
      <c r="AA21" s="32"/>
      <c r="AF21" s="32"/>
      <c r="AG21" s="32"/>
      <c r="AH21" s="32"/>
      <c r="AM21" s="32"/>
      <c r="AN21" s="32"/>
      <c r="AO21" s="32"/>
      <c r="AT21" s="32"/>
      <c r="AU21" s="32"/>
      <c r="AV21" s="32"/>
      <c r="BA21" s="32"/>
      <c r="BB21" s="32"/>
      <c r="BC21" s="32"/>
      <c r="BH21" s="32"/>
      <c r="BI21" s="32"/>
      <c r="BJ21" s="32"/>
      <c r="BO21" s="32"/>
      <c r="BP21" s="32"/>
      <c r="BQ21" s="32"/>
      <c r="BV21" s="32"/>
      <c r="BW21" s="32"/>
      <c r="BX21" s="32"/>
      <c r="CC21" s="32"/>
      <c r="CD21" s="32"/>
      <c r="CE21" s="32"/>
      <c r="CJ21" s="32"/>
      <c r="CK21" s="32"/>
      <c r="CL21" s="32"/>
    </row>
    <row r="22" spans="1:90" ht="12.75">
      <c r="A22" s="311" t="s">
        <v>129</v>
      </c>
      <c r="B22" s="141">
        <v>851</v>
      </c>
      <c r="C22" s="141">
        <v>1365</v>
      </c>
      <c r="D22" s="196">
        <f t="shared" si="0"/>
        <v>2216</v>
      </c>
      <c r="E22" s="312">
        <v>4</v>
      </c>
      <c r="F22" s="313">
        <v>455</v>
      </c>
      <c r="G22" s="141">
        <v>1887</v>
      </c>
      <c r="H22" s="141">
        <v>80</v>
      </c>
      <c r="I22" s="141">
        <v>122</v>
      </c>
      <c r="J22" s="196">
        <f t="shared" si="1"/>
        <v>202</v>
      </c>
      <c r="K22" s="141">
        <v>53</v>
      </c>
      <c r="L22" s="141">
        <v>1424</v>
      </c>
      <c r="M22" s="141">
        <v>1476</v>
      </c>
      <c r="N22" s="196">
        <f t="shared" si="2"/>
        <v>2900</v>
      </c>
      <c r="O22" s="312">
        <v>5</v>
      </c>
      <c r="P22" s="313">
        <v>508</v>
      </c>
      <c r="Q22" s="141">
        <v>2509</v>
      </c>
      <c r="R22" s="141">
        <v>141</v>
      </c>
      <c r="S22" s="141">
        <v>168</v>
      </c>
      <c r="T22" s="196">
        <f t="shared" si="3"/>
        <v>309</v>
      </c>
      <c r="U22" s="141">
        <v>93</v>
      </c>
      <c r="V22" s="290">
        <f t="shared" si="4"/>
        <v>3209</v>
      </c>
      <c r="X22" s="66"/>
      <c r="Y22" s="32"/>
      <c r="Z22" s="32"/>
      <c r="AA22" s="32"/>
      <c r="AF22" s="32"/>
      <c r="AG22" s="32"/>
      <c r="AH22" s="32"/>
      <c r="AM22" s="32"/>
      <c r="AN22" s="32"/>
      <c r="AO22" s="32"/>
      <c r="AT22" s="32"/>
      <c r="AU22" s="32"/>
      <c r="AV22" s="32"/>
      <c r="BA22" s="32"/>
      <c r="BB22" s="32"/>
      <c r="BC22" s="32"/>
      <c r="BH22" s="32"/>
      <c r="BI22" s="32"/>
      <c r="BJ22" s="32"/>
      <c r="BO22" s="32"/>
      <c r="BP22" s="32"/>
      <c r="BQ22" s="32"/>
      <c r="BV22" s="32"/>
      <c r="BW22" s="32"/>
      <c r="BX22" s="32"/>
      <c r="CC22" s="32"/>
      <c r="CD22" s="32"/>
      <c r="CE22" s="32"/>
      <c r="CJ22" s="32"/>
      <c r="CK22" s="32"/>
      <c r="CL22" s="32"/>
    </row>
    <row r="23" spans="1:90" ht="12.75">
      <c r="A23" s="311" t="s">
        <v>130</v>
      </c>
      <c r="B23" s="141">
        <v>866</v>
      </c>
      <c r="C23" s="141">
        <v>1239</v>
      </c>
      <c r="D23" s="196">
        <f t="shared" si="0"/>
        <v>2105</v>
      </c>
      <c r="E23" s="312">
        <v>73</v>
      </c>
      <c r="F23" s="313">
        <v>447</v>
      </c>
      <c r="G23" s="141">
        <v>1677</v>
      </c>
      <c r="H23" s="141">
        <v>60</v>
      </c>
      <c r="I23" s="141">
        <v>120</v>
      </c>
      <c r="J23" s="196">
        <f t="shared" si="1"/>
        <v>180</v>
      </c>
      <c r="K23" s="141">
        <v>42</v>
      </c>
      <c r="L23" s="141">
        <v>1377</v>
      </c>
      <c r="M23" s="141">
        <v>1331</v>
      </c>
      <c r="N23" s="196">
        <f t="shared" si="2"/>
        <v>2708</v>
      </c>
      <c r="O23" s="312">
        <v>98</v>
      </c>
      <c r="P23" s="313">
        <v>504</v>
      </c>
      <c r="Q23" s="141">
        <v>2195</v>
      </c>
      <c r="R23" s="141">
        <v>116</v>
      </c>
      <c r="S23" s="141">
        <v>158</v>
      </c>
      <c r="T23" s="196">
        <f t="shared" si="3"/>
        <v>274</v>
      </c>
      <c r="U23" s="141">
        <v>83</v>
      </c>
      <c r="V23" s="290">
        <f t="shared" si="4"/>
        <v>2982</v>
      </c>
      <c r="X23" s="2"/>
      <c r="Y23" s="32"/>
      <c r="Z23" s="32"/>
      <c r="AA23" s="32"/>
      <c r="AF23" s="32"/>
      <c r="AG23" s="32"/>
      <c r="AH23" s="32"/>
      <c r="AM23" s="32"/>
      <c r="AN23" s="32"/>
      <c r="AO23" s="32"/>
      <c r="AT23" s="32"/>
      <c r="AU23" s="32"/>
      <c r="AV23" s="32"/>
      <c r="BA23" s="32"/>
      <c r="BB23" s="32"/>
      <c r="BC23" s="32"/>
      <c r="BH23" s="32"/>
      <c r="BI23" s="32"/>
      <c r="BJ23" s="32"/>
      <c r="BO23" s="32"/>
      <c r="BP23" s="32"/>
      <c r="BQ23" s="32"/>
      <c r="BV23" s="32"/>
      <c r="BW23" s="32"/>
      <c r="BX23" s="32"/>
      <c r="CC23" s="32"/>
      <c r="CD23" s="32"/>
      <c r="CE23" s="32"/>
      <c r="CJ23" s="32"/>
      <c r="CK23" s="32"/>
      <c r="CL23" s="32"/>
    </row>
    <row r="24" spans="1:90" ht="12.75">
      <c r="A24" s="311" t="s">
        <v>131</v>
      </c>
      <c r="B24" s="141">
        <v>517</v>
      </c>
      <c r="C24" s="141">
        <v>1002</v>
      </c>
      <c r="D24" s="196">
        <f t="shared" si="0"/>
        <v>1519</v>
      </c>
      <c r="E24" s="312">
        <v>190</v>
      </c>
      <c r="F24" s="313">
        <v>443</v>
      </c>
      <c r="G24" s="141">
        <v>975</v>
      </c>
      <c r="H24" s="141">
        <v>74</v>
      </c>
      <c r="I24" s="141">
        <v>155</v>
      </c>
      <c r="J24" s="196">
        <f t="shared" si="1"/>
        <v>229</v>
      </c>
      <c r="K24" s="141">
        <v>27</v>
      </c>
      <c r="L24" s="141">
        <v>876</v>
      </c>
      <c r="M24" s="141">
        <v>1091</v>
      </c>
      <c r="N24" s="196">
        <f t="shared" si="2"/>
        <v>1967</v>
      </c>
      <c r="O24" s="312">
        <v>241</v>
      </c>
      <c r="P24" s="313">
        <v>483</v>
      </c>
      <c r="Q24" s="141">
        <v>1330</v>
      </c>
      <c r="R24" s="141">
        <v>135</v>
      </c>
      <c r="S24" s="141">
        <v>192</v>
      </c>
      <c r="T24" s="196">
        <f t="shared" si="3"/>
        <v>327</v>
      </c>
      <c r="U24" s="141">
        <v>53</v>
      </c>
      <c r="V24" s="290">
        <f t="shared" si="4"/>
        <v>2294</v>
      </c>
      <c r="X24" s="2"/>
      <c r="Y24" s="32"/>
      <c r="Z24" s="32"/>
      <c r="AA24" s="32"/>
      <c r="AF24" s="32"/>
      <c r="AG24" s="32"/>
      <c r="AH24" s="32"/>
      <c r="AM24" s="32"/>
      <c r="AN24" s="32"/>
      <c r="AO24" s="32"/>
      <c r="AT24" s="32"/>
      <c r="AU24" s="32"/>
      <c r="AV24" s="32"/>
      <c r="BA24" s="32"/>
      <c r="BB24" s="32"/>
      <c r="BC24" s="32"/>
      <c r="BH24" s="32"/>
      <c r="BI24" s="32"/>
      <c r="BJ24" s="32"/>
      <c r="BO24" s="32"/>
      <c r="BP24" s="32"/>
      <c r="BQ24" s="32"/>
      <c r="BV24" s="32"/>
      <c r="BW24" s="32"/>
      <c r="BX24" s="32"/>
      <c r="CC24" s="32"/>
      <c r="CD24" s="32"/>
      <c r="CE24" s="32"/>
      <c r="CJ24" s="32"/>
      <c r="CK24" s="32"/>
      <c r="CL24" s="32"/>
    </row>
    <row r="25" spans="1:90" ht="12.75">
      <c r="A25" s="311" t="s">
        <v>132</v>
      </c>
      <c r="B25" s="141">
        <v>469</v>
      </c>
      <c r="C25" s="141">
        <v>896</v>
      </c>
      <c r="D25" s="196">
        <f t="shared" si="0"/>
        <v>1365</v>
      </c>
      <c r="E25" s="312">
        <v>383</v>
      </c>
      <c r="F25" s="313">
        <v>379</v>
      </c>
      <c r="G25" s="141">
        <v>655</v>
      </c>
      <c r="H25" s="141">
        <v>105</v>
      </c>
      <c r="I25" s="141">
        <v>179</v>
      </c>
      <c r="J25" s="196">
        <f t="shared" si="1"/>
        <v>284</v>
      </c>
      <c r="K25" s="141">
        <v>24</v>
      </c>
      <c r="L25" s="141">
        <v>670</v>
      </c>
      <c r="M25" s="141">
        <v>954</v>
      </c>
      <c r="N25" s="196">
        <f t="shared" si="2"/>
        <v>1624</v>
      </c>
      <c r="O25" s="312">
        <v>425</v>
      </c>
      <c r="P25" s="313">
        <v>413</v>
      </c>
      <c r="Q25" s="141">
        <v>842</v>
      </c>
      <c r="R25" s="141">
        <v>141</v>
      </c>
      <c r="S25" s="141">
        <v>207</v>
      </c>
      <c r="T25" s="196">
        <f t="shared" si="3"/>
        <v>348</v>
      </c>
      <c r="U25" s="141">
        <v>41</v>
      </c>
      <c r="V25" s="290">
        <f t="shared" si="4"/>
        <v>1972</v>
      </c>
      <c r="X25" s="2"/>
      <c r="Y25" s="32"/>
      <c r="Z25" s="32"/>
      <c r="AA25" s="32"/>
      <c r="AF25" s="32"/>
      <c r="AG25" s="32"/>
      <c r="AH25" s="32"/>
      <c r="AM25" s="32"/>
      <c r="AN25" s="32"/>
      <c r="AO25" s="32"/>
      <c r="AT25" s="32"/>
      <c r="AU25" s="32"/>
      <c r="AV25" s="32"/>
      <c r="BA25" s="32"/>
      <c r="BB25" s="32"/>
      <c r="BC25" s="32"/>
      <c r="BH25" s="32"/>
      <c r="BI25" s="32"/>
      <c r="BJ25" s="32"/>
      <c r="BO25" s="32"/>
      <c r="BP25" s="32"/>
      <c r="BQ25" s="32"/>
      <c r="BV25" s="32"/>
      <c r="BW25" s="32"/>
      <c r="BX25" s="32"/>
      <c r="CC25" s="32"/>
      <c r="CD25" s="32"/>
      <c r="CE25" s="32"/>
      <c r="CJ25" s="32"/>
      <c r="CK25" s="32"/>
      <c r="CL25" s="32"/>
    </row>
    <row r="26" spans="1:90" ht="12.75">
      <c r="A26" s="311" t="s">
        <v>133</v>
      </c>
      <c r="B26" s="141">
        <v>7692</v>
      </c>
      <c r="C26" s="141">
        <v>13312</v>
      </c>
      <c r="D26" s="196">
        <f t="shared" si="0"/>
        <v>21004</v>
      </c>
      <c r="E26" s="312">
        <v>2</v>
      </c>
      <c r="F26" s="313">
        <v>745</v>
      </c>
      <c r="G26" s="141">
        <v>718</v>
      </c>
      <c r="H26" s="141">
        <v>120</v>
      </c>
      <c r="I26" s="141">
        <v>223</v>
      </c>
      <c r="J26" s="196">
        <f t="shared" si="1"/>
        <v>343</v>
      </c>
      <c r="K26" s="141">
        <v>22</v>
      </c>
      <c r="L26" s="141">
        <v>11672</v>
      </c>
      <c r="M26" s="141">
        <v>16822</v>
      </c>
      <c r="N26" s="196">
        <f t="shared" si="2"/>
        <v>28494</v>
      </c>
      <c r="O26" s="312">
        <v>3</v>
      </c>
      <c r="P26" s="313">
        <v>862</v>
      </c>
      <c r="Q26" s="141">
        <v>933</v>
      </c>
      <c r="R26" s="141">
        <v>167</v>
      </c>
      <c r="S26" s="141">
        <v>274</v>
      </c>
      <c r="T26" s="196">
        <f t="shared" si="3"/>
        <v>441</v>
      </c>
      <c r="U26" s="141">
        <v>34</v>
      </c>
      <c r="V26" s="290">
        <f t="shared" si="4"/>
        <v>28935</v>
      </c>
      <c r="X26" s="66"/>
      <c r="Y26" s="32"/>
      <c r="Z26" s="32"/>
      <c r="AA26" s="32"/>
      <c r="AF26" s="32"/>
      <c r="AG26" s="32"/>
      <c r="AH26" s="32"/>
      <c r="AM26" s="32"/>
      <c r="AN26" s="32"/>
      <c r="AO26" s="32"/>
      <c r="AT26" s="32"/>
      <c r="AU26" s="32"/>
      <c r="AV26" s="32"/>
      <c r="BA26" s="32"/>
      <c r="BB26" s="32"/>
      <c r="BC26" s="32"/>
      <c r="BH26" s="32"/>
      <c r="BI26" s="32"/>
      <c r="BJ26" s="32"/>
      <c r="BO26" s="32"/>
      <c r="BP26" s="32"/>
      <c r="BQ26" s="32"/>
      <c r="BV26" s="32"/>
      <c r="BW26" s="32"/>
      <c r="BX26" s="32"/>
      <c r="CC26" s="32"/>
      <c r="CD26" s="32"/>
      <c r="CE26" s="32"/>
      <c r="CJ26" s="32"/>
      <c r="CK26" s="32"/>
      <c r="CL26" s="32"/>
    </row>
    <row r="27" spans="1:90" ht="12.75">
      <c r="A27" s="311" t="s">
        <v>134</v>
      </c>
      <c r="B27" s="141">
        <v>2606</v>
      </c>
      <c r="C27" s="141">
        <v>3386</v>
      </c>
      <c r="D27" s="196">
        <f t="shared" si="0"/>
        <v>5992</v>
      </c>
      <c r="E27" s="312">
        <v>0</v>
      </c>
      <c r="F27" s="313">
        <v>328</v>
      </c>
      <c r="G27" s="141">
        <v>343</v>
      </c>
      <c r="H27" s="141">
        <v>56</v>
      </c>
      <c r="I27" s="141">
        <v>99</v>
      </c>
      <c r="J27" s="196">
        <f t="shared" si="1"/>
        <v>155</v>
      </c>
      <c r="K27" s="141">
        <v>7</v>
      </c>
      <c r="L27" s="141">
        <v>2820</v>
      </c>
      <c r="M27" s="141">
        <v>3511</v>
      </c>
      <c r="N27" s="196">
        <f t="shared" si="2"/>
        <v>6331</v>
      </c>
      <c r="O27" s="312">
        <v>0</v>
      </c>
      <c r="P27" s="313">
        <v>347</v>
      </c>
      <c r="Q27" s="141">
        <v>424</v>
      </c>
      <c r="R27" s="141">
        <v>68</v>
      </c>
      <c r="S27" s="141">
        <v>112</v>
      </c>
      <c r="T27" s="196">
        <f t="shared" si="3"/>
        <v>180</v>
      </c>
      <c r="U27" s="141">
        <v>12</v>
      </c>
      <c r="V27" s="290">
        <f t="shared" si="4"/>
        <v>6511</v>
      </c>
      <c r="X27" s="2"/>
      <c r="Y27" s="32"/>
      <c r="Z27" s="32"/>
      <c r="AA27" s="32"/>
      <c r="AF27" s="32"/>
      <c r="AG27" s="32"/>
      <c r="AH27" s="32"/>
      <c r="AM27" s="32"/>
      <c r="AN27" s="32"/>
      <c r="AO27" s="32"/>
      <c r="AT27" s="32"/>
      <c r="AU27" s="32"/>
      <c r="AV27" s="32"/>
      <c r="BA27" s="32"/>
      <c r="BB27" s="32"/>
      <c r="BC27" s="32"/>
      <c r="BH27" s="32"/>
      <c r="BI27" s="32"/>
      <c r="BJ27" s="32"/>
      <c r="BO27" s="32"/>
      <c r="BP27" s="32"/>
      <c r="BQ27" s="32"/>
      <c r="BV27" s="32"/>
      <c r="BW27" s="32"/>
      <c r="BX27" s="32"/>
      <c r="CC27" s="32"/>
      <c r="CD27" s="32"/>
      <c r="CE27" s="32"/>
      <c r="CJ27" s="32"/>
      <c r="CK27" s="32"/>
      <c r="CL27" s="32"/>
    </row>
    <row r="28" spans="1:90" ht="12.75">
      <c r="A28" s="311" t="s">
        <v>135</v>
      </c>
      <c r="B28" s="141">
        <v>1764</v>
      </c>
      <c r="C28" s="141">
        <v>2057</v>
      </c>
      <c r="D28" s="196">
        <f t="shared" si="0"/>
        <v>3821</v>
      </c>
      <c r="E28" s="312">
        <v>0</v>
      </c>
      <c r="F28" s="313">
        <v>198</v>
      </c>
      <c r="G28" s="141">
        <v>210</v>
      </c>
      <c r="H28" s="141">
        <v>46</v>
      </c>
      <c r="I28" s="141">
        <v>70</v>
      </c>
      <c r="J28" s="196">
        <f t="shared" si="1"/>
        <v>116</v>
      </c>
      <c r="K28" s="141">
        <v>3</v>
      </c>
      <c r="L28" s="141">
        <v>1892</v>
      </c>
      <c r="M28" s="141">
        <v>2134</v>
      </c>
      <c r="N28" s="196">
        <f t="shared" si="2"/>
        <v>4026</v>
      </c>
      <c r="O28" s="312">
        <v>0</v>
      </c>
      <c r="P28" s="313">
        <v>207</v>
      </c>
      <c r="Q28" s="141">
        <v>275</v>
      </c>
      <c r="R28" s="141">
        <v>51</v>
      </c>
      <c r="S28" s="141">
        <v>73</v>
      </c>
      <c r="T28" s="196">
        <f t="shared" si="3"/>
        <v>124</v>
      </c>
      <c r="U28" s="141">
        <v>5</v>
      </c>
      <c r="V28" s="290">
        <f t="shared" si="4"/>
        <v>4150</v>
      </c>
      <c r="X28" s="2"/>
      <c r="Y28" s="32"/>
      <c r="Z28" s="32"/>
      <c r="AA28" s="32"/>
      <c r="AF28" s="32"/>
      <c r="AG28" s="32"/>
      <c r="AH28" s="32"/>
      <c r="AM28" s="32"/>
      <c r="AN28" s="32"/>
      <c r="AO28" s="32"/>
      <c r="AT28" s="32"/>
      <c r="AU28" s="32"/>
      <c r="AV28" s="32"/>
      <c r="BA28" s="32"/>
      <c r="BB28" s="32"/>
      <c r="BC28" s="32"/>
      <c r="BH28" s="32"/>
      <c r="BI28" s="32"/>
      <c r="BJ28" s="32"/>
      <c r="BO28" s="32"/>
      <c r="BP28" s="32"/>
      <c r="BQ28" s="32"/>
      <c r="BV28" s="32"/>
      <c r="BW28" s="32"/>
      <c r="BX28" s="32"/>
      <c r="CC28" s="32"/>
      <c r="CD28" s="32"/>
      <c r="CE28" s="32"/>
      <c r="CJ28" s="32"/>
      <c r="CK28" s="32"/>
      <c r="CL28" s="32"/>
    </row>
    <row r="29" spans="1:90" ht="12.75">
      <c r="A29" s="311" t="s">
        <v>136</v>
      </c>
      <c r="B29" s="141">
        <v>1123</v>
      </c>
      <c r="C29" s="141">
        <v>1150</v>
      </c>
      <c r="D29" s="196">
        <f t="shared" si="0"/>
        <v>2273</v>
      </c>
      <c r="E29" s="312">
        <v>0</v>
      </c>
      <c r="F29" s="313">
        <v>157</v>
      </c>
      <c r="G29" s="141">
        <v>105</v>
      </c>
      <c r="H29" s="141">
        <v>29</v>
      </c>
      <c r="I29" s="141">
        <v>38</v>
      </c>
      <c r="J29" s="196">
        <f t="shared" si="1"/>
        <v>67</v>
      </c>
      <c r="K29" s="141">
        <v>3</v>
      </c>
      <c r="L29" s="141">
        <v>1184</v>
      </c>
      <c r="M29" s="141">
        <v>1184</v>
      </c>
      <c r="N29" s="196">
        <f t="shared" si="2"/>
        <v>2368</v>
      </c>
      <c r="O29" s="312">
        <v>0</v>
      </c>
      <c r="P29" s="313">
        <v>162</v>
      </c>
      <c r="Q29" s="141">
        <v>130</v>
      </c>
      <c r="R29" s="141">
        <v>34</v>
      </c>
      <c r="S29" s="141">
        <v>41</v>
      </c>
      <c r="T29" s="196">
        <f t="shared" si="3"/>
        <v>75</v>
      </c>
      <c r="U29" s="141">
        <v>3</v>
      </c>
      <c r="V29" s="290">
        <f t="shared" si="4"/>
        <v>2443</v>
      </c>
      <c r="X29" s="2"/>
      <c r="Y29" s="32"/>
      <c r="Z29" s="32"/>
      <c r="AA29" s="32"/>
      <c r="AF29" s="32"/>
      <c r="AG29" s="32"/>
      <c r="AH29" s="32"/>
      <c r="AM29" s="32"/>
      <c r="AN29" s="32"/>
      <c r="AO29" s="32"/>
      <c r="AT29" s="32"/>
      <c r="AU29" s="32"/>
      <c r="AV29" s="32"/>
      <c r="BA29" s="32"/>
      <c r="BB29" s="32"/>
      <c r="BC29" s="32"/>
      <c r="BH29" s="32"/>
      <c r="BI29" s="32"/>
      <c r="BJ29" s="32"/>
      <c r="BO29" s="32"/>
      <c r="BP29" s="32"/>
      <c r="BQ29" s="32"/>
      <c r="BV29" s="32"/>
      <c r="BW29" s="32"/>
      <c r="BX29" s="32"/>
      <c r="CC29" s="32"/>
      <c r="CD29" s="32"/>
      <c r="CE29" s="32"/>
      <c r="CJ29" s="32"/>
      <c r="CK29" s="32"/>
      <c r="CL29" s="32"/>
    </row>
    <row r="30" spans="1:90" ht="12.75">
      <c r="A30" s="311" t="s">
        <v>137</v>
      </c>
      <c r="B30" s="141">
        <v>682</v>
      </c>
      <c r="C30" s="141">
        <v>646</v>
      </c>
      <c r="D30" s="196">
        <f t="shared" si="0"/>
        <v>1328</v>
      </c>
      <c r="E30" s="312">
        <v>0</v>
      </c>
      <c r="F30" s="313">
        <v>83</v>
      </c>
      <c r="G30" s="141">
        <v>72</v>
      </c>
      <c r="H30" s="141">
        <v>16</v>
      </c>
      <c r="I30" s="141">
        <v>27</v>
      </c>
      <c r="J30" s="196">
        <f t="shared" si="1"/>
        <v>43</v>
      </c>
      <c r="K30" s="141">
        <v>1</v>
      </c>
      <c r="L30" s="141">
        <v>714</v>
      </c>
      <c r="M30" s="141">
        <v>674</v>
      </c>
      <c r="N30" s="196">
        <f t="shared" si="2"/>
        <v>1388</v>
      </c>
      <c r="O30" s="312">
        <v>0</v>
      </c>
      <c r="P30" s="313">
        <v>85</v>
      </c>
      <c r="Q30" s="141">
        <v>87</v>
      </c>
      <c r="R30" s="141">
        <v>19</v>
      </c>
      <c r="S30" s="141">
        <v>29</v>
      </c>
      <c r="T30" s="196">
        <f t="shared" si="3"/>
        <v>48</v>
      </c>
      <c r="U30" s="141">
        <v>2</v>
      </c>
      <c r="V30" s="290">
        <f t="shared" si="4"/>
        <v>1436</v>
      </c>
      <c r="X30" s="2"/>
      <c r="Y30" s="32"/>
      <c r="Z30" s="32"/>
      <c r="AA30" s="32"/>
      <c r="AF30" s="32"/>
      <c r="AG30" s="32"/>
      <c r="AH30" s="32"/>
      <c r="AM30" s="32"/>
      <c r="AN30" s="32"/>
      <c r="AO30" s="32"/>
      <c r="AT30" s="32"/>
      <c r="AU30" s="32"/>
      <c r="AV30" s="32"/>
      <c r="BA30" s="32"/>
      <c r="BB30" s="32"/>
      <c r="BC30" s="32"/>
      <c r="BH30" s="32"/>
      <c r="BI30" s="32"/>
      <c r="BJ30" s="32"/>
      <c r="BO30" s="32"/>
      <c r="BP30" s="32"/>
      <c r="BQ30" s="32"/>
      <c r="BV30" s="32"/>
      <c r="BW30" s="32"/>
      <c r="BX30" s="32"/>
      <c r="CC30" s="32"/>
      <c r="CD30" s="32"/>
      <c r="CE30" s="32"/>
      <c r="CJ30" s="32"/>
      <c r="CK30" s="32"/>
      <c r="CL30" s="32"/>
    </row>
    <row r="31" spans="1:90" ht="12.75">
      <c r="A31" s="311" t="s">
        <v>138</v>
      </c>
      <c r="B31" s="141">
        <v>1377</v>
      </c>
      <c r="C31" s="141">
        <v>1148</v>
      </c>
      <c r="D31" s="196">
        <f t="shared" si="0"/>
        <v>2525</v>
      </c>
      <c r="E31" s="312">
        <v>0</v>
      </c>
      <c r="F31" s="313">
        <v>120</v>
      </c>
      <c r="G31" s="141">
        <v>99</v>
      </c>
      <c r="H31" s="141">
        <v>12</v>
      </c>
      <c r="I31" s="141">
        <v>31</v>
      </c>
      <c r="J31" s="196">
        <f t="shared" si="1"/>
        <v>43</v>
      </c>
      <c r="K31" s="141">
        <v>3</v>
      </c>
      <c r="L31" s="141">
        <v>1432</v>
      </c>
      <c r="M31" s="141">
        <v>1182</v>
      </c>
      <c r="N31" s="196">
        <f t="shared" si="2"/>
        <v>2614</v>
      </c>
      <c r="O31" s="312">
        <v>0</v>
      </c>
      <c r="P31" s="313">
        <v>124</v>
      </c>
      <c r="Q31" s="141">
        <v>127</v>
      </c>
      <c r="R31" s="141">
        <v>12</v>
      </c>
      <c r="S31" s="141">
        <v>33</v>
      </c>
      <c r="T31" s="196">
        <f t="shared" si="3"/>
        <v>45</v>
      </c>
      <c r="U31" s="141">
        <v>3</v>
      </c>
      <c r="V31" s="290">
        <f t="shared" si="4"/>
        <v>2659</v>
      </c>
      <c r="X31" s="2"/>
      <c r="Y31" s="32"/>
      <c r="Z31" s="32"/>
      <c r="AA31" s="32"/>
      <c r="AF31" s="32"/>
      <c r="AG31" s="32"/>
      <c r="AH31" s="32"/>
      <c r="AM31" s="32"/>
      <c r="AN31" s="32"/>
      <c r="AO31" s="32"/>
      <c r="AT31" s="32"/>
      <c r="AU31" s="32"/>
      <c r="AV31" s="32"/>
      <c r="BA31" s="32"/>
      <c r="BB31" s="32"/>
      <c r="BC31" s="32"/>
      <c r="BH31" s="32"/>
      <c r="BI31" s="32"/>
      <c r="BJ31" s="32"/>
      <c r="BO31" s="32"/>
      <c r="BP31" s="32"/>
      <c r="BQ31" s="32"/>
      <c r="CC31" s="32"/>
      <c r="CD31" s="32"/>
      <c r="CE31" s="32"/>
      <c r="CJ31" s="32"/>
      <c r="CK31" s="32"/>
      <c r="CL31" s="32"/>
    </row>
    <row r="32" spans="1:90" ht="13.5" thickBot="1">
      <c r="A32" s="314" t="s">
        <v>139</v>
      </c>
      <c r="B32" s="315">
        <v>731</v>
      </c>
      <c r="C32" s="315">
        <v>330</v>
      </c>
      <c r="D32" s="316">
        <f t="shared" si="0"/>
        <v>1061</v>
      </c>
      <c r="E32" s="317">
        <v>0</v>
      </c>
      <c r="F32" s="318">
        <v>49</v>
      </c>
      <c r="G32" s="315">
        <v>19</v>
      </c>
      <c r="H32" s="319">
        <v>1</v>
      </c>
      <c r="I32" s="320">
        <v>1</v>
      </c>
      <c r="J32" s="316">
        <f t="shared" si="1"/>
        <v>2</v>
      </c>
      <c r="K32" s="315">
        <v>0</v>
      </c>
      <c r="L32" s="315">
        <v>734</v>
      </c>
      <c r="M32" s="315">
        <v>333</v>
      </c>
      <c r="N32" s="316">
        <f t="shared" si="2"/>
        <v>1067</v>
      </c>
      <c r="O32" s="317">
        <v>0</v>
      </c>
      <c r="P32" s="318">
        <v>51</v>
      </c>
      <c r="Q32" s="315">
        <v>21</v>
      </c>
      <c r="R32" s="319">
        <v>1</v>
      </c>
      <c r="S32" s="320">
        <v>1</v>
      </c>
      <c r="T32" s="316">
        <f t="shared" si="3"/>
        <v>2</v>
      </c>
      <c r="U32" s="315">
        <v>0</v>
      </c>
      <c r="V32" s="321">
        <f t="shared" si="4"/>
        <v>1069</v>
      </c>
      <c r="X32" s="2"/>
      <c r="Y32" s="32"/>
      <c r="Z32" s="32"/>
      <c r="AA32" s="32"/>
      <c r="AF32" s="32"/>
      <c r="AG32" s="32"/>
      <c r="AH32" s="32"/>
      <c r="AM32" s="32"/>
      <c r="AN32" s="32"/>
      <c r="AO32" s="32"/>
      <c r="AT32" s="32"/>
      <c r="AU32" s="32"/>
      <c r="AV32" s="32"/>
      <c r="BA32" s="32"/>
      <c r="BB32" s="32"/>
      <c r="BC32" s="32"/>
      <c r="BH32" s="32"/>
      <c r="BI32" s="32"/>
      <c r="BJ32" s="32"/>
      <c r="BV32" s="32"/>
      <c r="BW32" s="32"/>
      <c r="BX32" s="32"/>
      <c r="CC32" s="32"/>
      <c r="CD32" s="32"/>
      <c r="CE32" s="32"/>
      <c r="CJ32" s="32"/>
      <c r="CK32" s="32"/>
      <c r="CL32" s="32"/>
    </row>
    <row r="33" spans="1:90" ht="12.75">
      <c r="A33" s="322" t="s">
        <v>79</v>
      </c>
      <c r="B33" s="323">
        <f aca="true" t="shared" si="5" ref="B33:V33">SUM(B5:B32)</f>
        <v>22194</v>
      </c>
      <c r="C33" s="323">
        <f t="shared" si="5"/>
        <v>31115</v>
      </c>
      <c r="D33" s="323">
        <f t="shared" si="5"/>
        <v>53309</v>
      </c>
      <c r="E33" s="323">
        <f t="shared" si="5"/>
        <v>652</v>
      </c>
      <c r="F33" s="324">
        <f t="shared" si="5"/>
        <v>6336</v>
      </c>
      <c r="G33" s="323">
        <f t="shared" si="5"/>
        <v>13087</v>
      </c>
      <c r="H33" s="323">
        <f t="shared" si="5"/>
        <v>1081</v>
      </c>
      <c r="I33" s="323">
        <f t="shared" si="5"/>
        <v>1767</v>
      </c>
      <c r="J33" s="323">
        <f t="shared" si="5"/>
        <v>2848</v>
      </c>
      <c r="K33" s="323">
        <f t="shared" si="5"/>
        <v>549</v>
      </c>
      <c r="L33" s="323">
        <f t="shared" si="5"/>
        <v>30230</v>
      </c>
      <c r="M33" s="323">
        <f t="shared" si="5"/>
        <v>35968</v>
      </c>
      <c r="N33" s="323">
        <f t="shared" si="5"/>
        <v>66198</v>
      </c>
      <c r="O33" s="323">
        <f t="shared" si="5"/>
        <v>772</v>
      </c>
      <c r="P33" s="324">
        <f t="shared" si="5"/>
        <v>7183</v>
      </c>
      <c r="Q33" s="323">
        <f t="shared" si="5"/>
        <v>17319</v>
      </c>
      <c r="R33" s="323">
        <f t="shared" si="5"/>
        <v>1688</v>
      </c>
      <c r="S33" s="323">
        <f t="shared" si="5"/>
        <v>2209</v>
      </c>
      <c r="T33" s="323">
        <f t="shared" si="5"/>
        <v>3897</v>
      </c>
      <c r="U33" s="323">
        <f t="shared" si="5"/>
        <v>859</v>
      </c>
      <c r="V33" s="323">
        <f t="shared" si="5"/>
        <v>70095</v>
      </c>
      <c r="X33" s="2"/>
      <c r="Y33" s="32"/>
      <c r="Z33" s="32"/>
      <c r="AA33" s="32"/>
      <c r="AF33" s="32"/>
      <c r="AG33" s="32"/>
      <c r="AH33" s="32"/>
      <c r="AM33" s="32"/>
      <c r="AN33" s="32"/>
      <c r="AO33" s="32"/>
      <c r="AT33" s="32"/>
      <c r="AU33" s="32"/>
      <c r="AV33" s="32"/>
      <c r="BA33" s="32"/>
      <c r="BB33" s="32"/>
      <c r="BC33" s="32"/>
      <c r="BH33" s="32"/>
      <c r="BI33" s="32"/>
      <c r="BJ33" s="32"/>
      <c r="CC33" s="32"/>
      <c r="CD33" s="32"/>
      <c r="CE33" s="32"/>
      <c r="CJ33" s="32"/>
      <c r="CK33" s="32"/>
      <c r="CL33" s="32"/>
    </row>
    <row r="34" spans="1:90" ht="13.5" thickBot="1">
      <c r="A34" s="325" t="s">
        <v>140</v>
      </c>
      <c r="B34" s="326">
        <v>60.1451</v>
      </c>
      <c r="C34" s="326">
        <v>59.4839</v>
      </c>
      <c r="D34" s="326">
        <v>59.7592</v>
      </c>
      <c r="E34" s="327">
        <v>58.8053</v>
      </c>
      <c r="F34" s="328">
        <v>55.7637</v>
      </c>
      <c r="G34" s="326">
        <v>56.3904</v>
      </c>
      <c r="H34" s="326">
        <v>55.7734</v>
      </c>
      <c r="I34" s="326">
        <v>56.0566</v>
      </c>
      <c r="J34" s="326">
        <v>55.9491</v>
      </c>
      <c r="K34" s="326">
        <v>54.2157</v>
      </c>
      <c r="L34" s="326">
        <v>59.7148</v>
      </c>
      <c r="M34" s="326">
        <v>59.3989</v>
      </c>
      <c r="N34" s="326">
        <v>59.5431</v>
      </c>
      <c r="O34" s="327">
        <v>58.7559</v>
      </c>
      <c r="P34" s="328">
        <v>55.5576</v>
      </c>
      <c r="Q34" s="326">
        <v>56.4673</v>
      </c>
      <c r="R34" s="326">
        <v>55.4698</v>
      </c>
      <c r="S34" s="326">
        <v>55.8999</v>
      </c>
      <c r="T34" s="326">
        <v>55.7136</v>
      </c>
      <c r="U34" s="326">
        <v>54.6057</v>
      </c>
      <c r="V34" s="326">
        <v>59.3302</v>
      </c>
      <c r="Y34" s="32"/>
      <c r="Z34" s="32"/>
      <c r="AA34" s="32"/>
      <c r="AF34" s="32"/>
      <c r="AG34" s="32"/>
      <c r="AH34" s="32"/>
      <c r="AM34" s="32"/>
      <c r="AN34" s="32"/>
      <c r="AO34" s="32"/>
      <c r="AT34" s="32"/>
      <c r="AU34" s="32"/>
      <c r="AV34" s="32"/>
      <c r="BA34" s="32"/>
      <c r="BB34" s="32"/>
      <c r="BC34" s="32"/>
      <c r="BH34" s="32"/>
      <c r="BI34" s="32"/>
      <c r="BJ34" s="32"/>
      <c r="BO34" s="32"/>
      <c r="BP34" s="32"/>
      <c r="BQ34" s="32"/>
      <c r="BV34" s="32"/>
      <c r="BW34" s="32"/>
      <c r="BX34" s="32"/>
      <c r="CC34" s="32"/>
      <c r="CD34" s="32"/>
      <c r="CE34" s="32"/>
      <c r="CJ34" s="32"/>
      <c r="CK34" s="32"/>
      <c r="CL34" s="32"/>
    </row>
    <row r="35" spans="1:23" ht="12.75" customHeight="1">
      <c r="A35" s="10" t="s">
        <v>141</v>
      </c>
      <c r="B35" s="8"/>
      <c r="C35" s="8"/>
      <c r="D35" s="8"/>
      <c r="E35" s="8"/>
      <c r="F35" s="8"/>
      <c r="G35" s="8"/>
      <c r="H35" s="8"/>
      <c r="I35" s="8"/>
      <c r="J35" s="8"/>
      <c r="K35" s="8"/>
      <c r="L35" s="8"/>
      <c r="M35" s="8"/>
      <c r="N35" s="8"/>
      <c r="O35" s="8"/>
      <c r="P35" s="8"/>
      <c r="Q35" s="8"/>
      <c r="R35" s="8"/>
      <c r="S35" s="8"/>
      <c r="T35" s="8"/>
      <c r="U35" s="8"/>
      <c r="V35" s="8"/>
      <c r="W35" s="4"/>
    </row>
    <row r="36" spans="1:25" ht="12.75" customHeight="1">
      <c r="A36" s="546"/>
      <c r="B36" s="546"/>
      <c r="C36" s="546"/>
      <c r="D36" s="546"/>
      <c r="E36" s="546"/>
      <c r="F36" s="546"/>
      <c r="G36" s="546"/>
      <c r="H36" s="546"/>
      <c r="I36" s="546"/>
      <c r="J36" s="546"/>
      <c r="K36" s="546"/>
      <c r="L36" s="546"/>
      <c r="M36" s="546"/>
      <c r="N36" s="546"/>
      <c r="O36" s="546"/>
      <c r="P36" s="546"/>
      <c r="Q36" s="546"/>
      <c r="R36" s="546"/>
      <c r="S36" s="546"/>
      <c r="T36" s="546"/>
      <c r="U36" s="546"/>
      <c r="V36" s="546"/>
      <c r="W36" s="9"/>
      <c r="Y36" s="33"/>
    </row>
    <row r="37" spans="1:23" ht="31.5" customHeight="1">
      <c r="A37" s="545" t="s">
        <v>408</v>
      </c>
      <c r="B37" s="545"/>
      <c r="C37" s="545"/>
      <c r="D37" s="545"/>
      <c r="E37" s="545"/>
      <c r="F37" s="545"/>
      <c r="G37" s="545"/>
      <c r="H37" s="545"/>
      <c r="I37" s="545"/>
      <c r="J37" s="545"/>
      <c r="K37" s="545"/>
      <c r="L37" s="545"/>
      <c r="M37" s="545"/>
      <c r="N37" s="545"/>
      <c r="O37" s="545"/>
      <c r="P37" s="545"/>
      <c r="Q37" s="545"/>
      <c r="R37" s="545"/>
      <c r="S37" s="545"/>
      <c r="T37" s="545"/>
      <c r="U37" s="545"/>
      <c r="V37" s="545"/>
      <c r="W37" s="9"/>
    </row>
    <row r="38" spans="1:23" ht="27" customHeight="1">
      <c r="A38" s="545" t="s">
        <v>409</v>
      </c>
      <c r="B38" s="545"/>
      <c r="C38" s="545"/>
      <c r="D38" s="545"/>
      <c r="E38" s="545"/>
      <c r="F38" s="545"/>
      <c r="G38" s="545"/>
      <c r="H38" s="545"/>
      <c r="I38" s="545"/>
      <c r="J38" s="545"/>
      <c r="K38" s="545"/>
      <c r="L38" s="545"/>
      <c r="M38" s="545"/>
      <c r="N38" s="545"/>
      <c r="O38" s="545"/>
      <c r="P38" s="545"/>
      <c r="Q38" s="545"/>
      <c r="R38" s="545"/>
      <c r="S38" s="545"/>
      <c r="T38" s="545"/>
      <c r="U38" s="545"/>
      <c r="V38" s="545"/>
      <c r="W38" s="9"/>
    </row>
    <row r="40" spans="7:9" ht="12.75">
      <c r="G40" s="34"/>
      <c r="I40" s="2"/>
    </row>
    <row r="42" spans="2:6" ht="12.75">
      <c r="B42" s="2"/>
      <c r="C42" s="2"/>
      <c r="E42" s="100"/>
      <c r="F42" s="100"/>
    </row>
    <row r="44" ht="12.75">
      <c r="U44" s="65"/>
    </row>
  </sheetData>
  <mergeCells count="30">
    <mergeCell ref="R2:U2"/>
    <mergeCell ref="L3:L4"/>
    <mergeCell ref="Q3:Q4"/>
    <mergeCell ref="R3:R4"/>
    <mergeCell ref="A1:V1"/>
    <mergeCell ref="B3:B4"/>
    <mergeCell ref="C3:C4"/>
    <mergeCell ref="H2:K2"/>
    <mergeCell ref="F3:F4"/>
    <mergeCell ref="D3:D4"/>
    <mergeCell ref="L2:Q2"/>
    <mergeCell ref="U3:U4"/>
    <mergeCell ref="B2:G2"/>
    <mergeCell ref="H3:H4"/>
    <mergeCell ref="K3:K4"/>
    <mergeCell ref="M3:M4"/>
    <mergeCell ref="E3:E4"/>
    <mergeCell ref="I3:I4"/>
    <mergeCell ref="J3:J4"/>
    <mergeCell ref="G3:G4"/>
    <mergeCell ref="A38:V38"/>
    <mergeCell ref="A37:V37"/>
    <mergeCell ref="A36:V36"/>
    <mergeCell ref="S3:S4"/>
    <mergeCell ref="P3:P4"/>
    <mergeCell ref="N3:N4"/>
    <mergeCell ref="V2:V4"/>
    <mergeCell ref="T3:T4"/>
    <mergeCell ref="A2:A4"/>
    <mergeCell ref="O3:O4"/>
  </mergeCells>
  <printOptions/>
  <pageMargins left="0.2" right="0.2" top="1" bottom="0.66" header="0.4921259845" footer="0.4921259845"/>
  <pageSetup fitToHeight="1" fitToWidth="1" horizontalDpi="300" verticalDpi="3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DPAEP-INFORMATIQUE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DPAEP-INFORMATIQUE</dc:creator>
  <cp:keywords/>
  <dc:description/>
  <cp:lastModifiedBy>Vincent AMILHAUD</cp:lastModifiedBy>
  <cp:lastPrinted>2011-08-05T14:17:04Z</cp:lastPrinted>
  <dcterms:created xsi:type="dcterms:W3CDTF">2011-06-17T11:00:54Z</dcterms:created>
  <dcterms:modified xsi:type="dcterms:W3CDTF">2011-11-09T13:38:25Z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inkcellXlWorkbookDoNotDelete" linkTarget="&lt;?xml version=&quot;1.0&quot; encoding=&quot;UTF-16&quot; standalone=&quot;yes&quot;?&gt;&#13;&#10;&lt;root reqver=&quot;16160&quot;&gt;&lt;version val=&quot;17980&quot;/&gt;&lt;CXlWorkbook id=&quot;1&quot;&gt;&lt;m_cxllink/&gt;&lt;/CXlWorkbook&gt;&lt;/root&gt;">
    <vt:bool>false</vt:bool>
  </property>
</Properties>
</file>