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820" windowHeight="8325" tabRatio="837" activeTab="3"/>
  </bookViews>
  <sheets>
    <sheet name="couverture" sheetId="1" r:id="rId1"/>
    <sheet name="feuilleA" sheetId="2" r:id="rId2"/>
    <sheet name="T1" sheetId="3" r:id="rId3"/>
    <sheet name="T2_3" sheetId="4" r:id="rId4"/>
    <sheet name="T4_5" sheetId="5" r:id="rId5"/>
    <sheet name="feuilleB" sheetId="6" r:id="rId6"/>
    <sheet name="T6" sheetId="7" r:id="rId7"/>
    <sheet name="T7" sheetId="8" r:id="rId8"/>
    <sheet name="T8" sheetId="9" r:id="rId9"/>
    <sheet name="T9_10" sheetId="10" r:id="rId10"/>
    <sheet name="T11_12" sheetId="11" r:id="rId11"/>
    <sheet name="T13_14" sheetId="12" r:id="rId12"/>
    <sheet name="T15_16" sheetId="13" r:id="rId13"/>
    <sheet name="T17_18" sheetId="14" r:id="rId14"/>
    <sheet name="T19_20" sheetId="15" r:id="rId15"/>
    <sheet name="T21" sheetId="16" r:id="rId16"/>
    <sheet name="T22" sheetId="17" r:id="rId17"/>
    <sheet name="feuilleC" sheetId="18" r:id="rId18"/>
    <sheet name="T23" sheetId="19" r:id="rId19"/>
    <sheet name="T24" sheetId="20" r:id="rId20"/>
    <sheet name="T25" sheetId="21" r:id="rId21"/>
    <sheet name="fr1" sheetId="22" r:id="rId22"/>
    <sheet name="fr2" sheetId="23" r:id="rId23"/>
    <sheet name="fr3" sheetId="24" r:id="rId24"/>
    <sheet name="fr4" sheetId="25" r:id="rId25"/>
    <sheet name="mom1" sheetId="26" r:id="rId26"/>
    <sheet name="mom2" sheetId="27" r:id="rId27"/>
    <sheet name="mom3" sheetId="28" r:id="rId28"/>
    <sheet name="mom4" sheetId="29" r:id="rId29"/>
  </sheets>
  <definedNames>
    <definedName name="_xlnm.Print_Area" localSheetId="0">'couverture'!$A$1:$H$67</definedName>
    <definedName name="_xlnm.Print_Area" localSheetId="1">'feuilleA'!$A$1:$D$49</definedName>
    <definedName name="_xlnm.Print_Area" localSheetId="5">'feuilleB'!$A$1:$E$49</definedName>
    <definedName name="_xlnm.Print_Area" localSheetId="17">'feuilleC'!$A$1:$D$49</definedName>
    <definedName name="_xlnm.Print_Area" localSheetId="21">'fr1'!$A$1:$K$43</definedName>
    <definedName name="_xlnm.Print_Area" localSheetId="22">'fr2'!$A$1:$K$33</definedName>
    <definedName name="_xlnm.Print_Area" localSheetId="23">'fr3'!$A$1:$K$42</definedName>
    <definedName name="_xlnm.Print_Area" localSheetId="24">'fr4'!$A$1:$K$33</definedName>
    <definedName name="_xlnm.Print_Area" localSheetId="25">'mom1'!$A$1:$K$43</definedName>
    <definedName name="_xlnm.Print_Area" localSheetId="26">'mom2'!$A$1:$K$33</definedName>
    <definedName name="_xlnm.Print_Area" localSheetId="27">'mom3'!$A$1:$K$42</definedName>
    <definedName name="_xlnm.Print_Area" localSheetId="28">'mom4'!$A$1:$K$33</definedName>
    <definedName name="_xlnm.Print_Area" localSheetId="2">'T1'!$A$1:$K$16</definedName>
    <definedName name="_xlnm.Print_Area" localSheetId="10">'T11_12'!$A$1:$H$46</definedName>
    <definedName name="_xlnm.Print_Area" localSheetId="11">'T13_14'!$A$1:$K$46</definedName>
    <definedName name="_xlnm.Print_Area" localSheetId="12">'T15_16'!$A$1:$I$46</definedName>
    <definedName name="_xlnm.Print_Area" localSheetId="13">'T17_18'!$A$1:$M$46</definedName>
    <definedName name="_xlnm.Print_Area" localSheetId="14">'T19_20'!$A$1:$K$46</definedName>
    <definedName name="_xlnm.Print_Area" localSheetId="3">'T2_3'!$A$1:$G$38</definedName>
    <definedName name="_xlnm.Print_Area" localSheetId="15">'T21'!$A$1:$L$39</definedName>
    <definedName name="_xlnm.Print_Area" localSheetId="16">'T22'!$A$1:$L$39</definedName>
    <definedName name="_xlnm.Print_Area" localSheetId="18">'T23'!$A$1:$H$15</definedName>
    <definedName name="_xlnm.Print_Area" localSheetId="19">'T24'!$A$1:$L$40</definedName>
    <definedName name="_xlnm.Print_Area" localSheetId="20">'T25'!$A$1:$L$40</definedName>
    <definedName name="_xlnm.Print_Area" localSheetId="4">'T4_5'!$A$1:$G$32</definedName>
    <definedName name="_xlnm.Print_Area" localSheetId="6">'T6'!$A$1:$H$21</definedName>
    <definedName name="_xlnm.Print_Area" localSheetId="7">'T7'!$A$1:$K$38</definedName>
    <definedName name="_xlnm.Print_Area" localSheetId="8">'T8'!$A$1:$K$38</definedName>
    <definedName name="_xlnm.Print_Area" localSheetId="9">'T9_10'!$A$1:$I$46</definedName>
  </definedNames>
  <calcPr fullCalcOnLoad="1"/>
</workbook>
</file>

<file path=xl/sharedStrings.xml><?xml version="1.0" encoding="utf-8"?>
<sst xmlns="http://schemas.openxmlformats.org/spreadsheetml/2006/main" count="1244" uniqueCount="286">
  <si>
    <t>ensemble</t>
  </si>
  <si>
    <t>%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</si>
  <si>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</si>
  <si>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</si>
  <si>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</si>
  <si>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</si>
  <si>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</si>
  <si>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</si>
  <si>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</si>
  <si>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</si>
  <si>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</si>
  <si>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Outre-mer </t>
  </si>
  <si>
    <t>16 ans -18 ans</t>
  </si>
  <si>
    <t>18 ans - 21 ans</t>
  </si>
  <si>
    <t>21 ans - 25 ans</t>
  </si>
  <si>
    <t>25 ans - 30 ans</t>
  </si>
  <si>
    <t>30 ans - 40 ans</t>
  </si>
  <si>
    <t>40 ans - 50 ans</t>
  </si>
  <si>
    <t>50 ans - 60 ans</t>
  </si>
  <si>
    <t>60 ans et plus</t>
  </si>
  <si>
    <t>effectifs</t>
  </si>
  <si>
    <t>Europe</t>
  </si>
  <si>
    <t>Afrique</t>
  </si>
  <si>
    <t>Algérie</t>
  </si>
  <si>
    <t>Maroc</t>
  </si>
  <si>
    <t>Tunisie</t>
  </si>
  <si>
    <t>Asie</t>
  </si>
  <si>
    <t>5 ans et plus</t>
  </si>
  <si>
    <t>Ensemble</t>
  </si>
  <si>
    <t xml:space="preserve">Tableau 1 : </t>
  </si>
  <si>
    <t xml:space="preserve">Tableau 2 : </t>
  </si>
  <si>
    <t xml:space="preserve">Tableau 3 : </t>
  </si>
  <si>
    <t xml:space="preserve">Tableau 4 : </t>
  </si>
  <si>
    <t xml:space="preserve">Tableau 5 : </t>
  </si>
  <si>
    <t xml:space="preserve">Tableau 9 : </t>
  </si>
  <si>
    <t xml:space="preserve">Tableau 10 : </t>
  </si>
  <si>
    <t xml:space="preserve">Tableau 11 : </t>
  </si>
  <si>
    <t xml:space="preserve">Tableau 12 : </t>
  </si>
  <si>
    <t xml:space="preserve">Tableau 13 : </t>
  </si>
  <si>
    <t xml:space="preserve">Tableau 17 : </t>
  </si>
  <si>
    <t>Français</t>
  </si>
  <si>
    <t>Etrangers</t>
  </si>
  <si>
    <t>Illettrés déclarés</t>
  </si>
  <si>
    <t>Instruction primaire</t>
  </si>
  <si>
    <t>Instruction secondaire ou supérieure</t>
  </si>
  <si>
    <t>Niveau d'instruction</t>
  </si>
  <si>
    <t xml:space="preserve">Instruction non terminée </t>
  </si>
  <si>
    <t>En attente de comparution</t>
  </si>
  <si>
    <t>Comparution immédiate</t>
  </si>
  <si>
    <t>En appel ou pourvoi</t>
  </si>
  <si>
    <t>Peines correctionnelles</t>
  </si>
  <si>
    <t>Peines criminelles</t>
  </si>
  <si>
    <t>Prévenues</t>
  </si>
  <si>
    <t>Condamnées</t>
  </si>
  <si>
    <t>Tranches d'âge</t>
  </si>
  <si>
    <t>Moins de 16 ans</t>
  </si>
  <si>
    <t>Hommes</t>
  </si>
  <si>
    <t>Femmes</t>
  </si>
  <si>
    <t>Prévenus</t>
  </si>
  <si>
    <t>Condamnés</t>
  </si>
  <si>
    <t>Apatrides et nationalités mal définies</t>
  </si>
  <si>
    <t>Françaises</t>
  </si>
  <si>
    <t>Etrangères</t>
  </si>
  <si>
    <t>Statistiques trimestrielles</t>
  </si>
  <si>
    <t xml:space="preserve">de la population prise en charge </t>
  </si>
  <si>
    <t>en milieu fermé</t>
  </si>
  <si>
    <t>A</t>
  </si>
  <si>
    <t>B</t>
  </si>
  <si>
    <t>moins de 6 mois</t>
  </si>
  <si>
    <t>de 6 mois à moins d'1 an</t>
  </si>
  <si>
    <t>Direction de l'administration pénitentiaire</t>
  </si>
  <si>
    <t>Contraintes judiciaires</t>
  </si>
  <si>
    <t xml:space="preserve">Tableau 7 : </t>
  </si>
  <si>
    <t xml:space="preserve">Tableau 16 : </t>
  </si>
  <si>
    <t>Directions interrégionales</t>
  </si>
  <si>
    <t>hommes</t>
  </si>
  <si>
    <t>femmes</t>
  </si>
  <si>
    <t>Population écrouée en France</t>
  </si>
  <si>
    <t>Part des prévenus (en %)</t>
  </si>
  <si>
    <t>Population écrouée</t>
  </si>
  <si>
    <t>Population écrouée (hommes et femmes)</t>
  </si>
  <si>
    <t>Population écrouée (femmes)</t>
  </si>
  <si>
    <t>autres pays d'Afrique</t>
  </si>
  <si>
    <t>Union européenne</t>
  </si>
  <si>
    <t>Amériques</t>
  </si>
  <si>
    <t xml:space="preserve">Tableau 6 : </t>
  </si>
  <si>
    <t>Evolutions trimestrielles depuis 4 ans</t>
  </si>
  <si>
    <t>Taux de féminité (en %)</t>
  </si>
  <si>
    <t xml:space="preserve">Tableau 8 : </t>
  </si>
  <si>
    <t>selon la catégorie pénale</t>
  </si>
  <si>
    <t>selon la nationalité</t>
  </si>
  <si>
    <t>Part des étrangers (en %)</t>
  </si>
  <si>
    <t>Part des étrangères (en %)</t>
  </si>
  <si>
    <t xml:space="preserve">Tableau 14 : </t>
  </si>
  <si>
    <t xml:space="preserve">Tableau 15 : </t>
  </si>
  <si>
    <t>effect.</t>
  </si>
  <si>
    <t>de 1 à moins de 3 ans</t>
  </si>
  <si>
    <t>de 3 à moins de 5 ans</t>
  </si>
  <si>
    <t xml:space="preserve">Tableau 18 : </t>
  </si>
  <si>
    <t>de 5 à 10 ans (ancien CP)</t>
  </si>
  <si>
    <t>de 10 à 20 ans</t>
  </si>
  <si>
    <t>de 20 à 30 ans</t>
  </si>
  <si>
    <t>perpétuité</t>
  </si>
  <si>
    <t xml:space="preserve">Tableau 21 : </t>
  </si>
  <si>
    <t>Trafic de stupéfiants</t>
  </si>
  <si>
    <t>Crime de sang</t>
  </si>
  <si>
    <t>Infraction à la législation sur les étrangers</t>
  </si>
  <si>
    <t>Homicide et atteinte involontaire à l'intégrité de la personne</t>
  </si>
  <si>
    <t>Vol qualifié</t>
  </si>
  <si>
    <t>Escroquerie, abus de confiance, recel, faux et usage de faux</t>
  </si>
  <si>
    <t>Vol simple</t>
  </si>
  <si>
    <t>Autres (*)</t>
  </si>
  <si>
    <t>Violences volontaires</t>
  </si>
  <si>
    <t>Viol, agression et atteinte sexuelles</t>
  </si>
  <si>
    <t>C</t>
  </si>
  <si>
    <t xml:space="preserve">Tableau 22 : </t>
  </si>
  <si>
    <t>Mouvements de la population écrouée</t>
  </si>
  <si>
    <t>Incarcérations</t>
  </si>
  <si>
    <t>Libérations</t>
  </si>
  <si>
    <t>CATEGORIE PENALE</t>
  </si>
  <si>
    <t>- 16 ans</t>
  </si>
  <si>
    <t xml:space="preserve">de 16 à - de 18 </t>
  </si>
  <si>
    <t>de 18 à - de 21</t>
  </si>
  <si>
    <t>de 21 à - de 25</t>
  </si>
  <si>
    <t>de 25 à - de 30</t>
  </si>
  <si>
    <t>de 30 à - de 40</t>
  </si>
  <si>
    <t>de 40 à - de 50</t>
  </si>
  <si>
    <t>de 50 à - de 60</t>
  </si>
  <si>
    <t>+ 60 ans</t>
  </si>
  <si>
    <t>TOTAL</t>
  </si>
  <si>
    <t>1. PREVENUS</t>
  </si>
  <si>
    <t>Instruction non terminée</t>
  </si>
  <si>
    <t>Instruction terminée</t>
  </si>
  <si>
    <t>Appel ou pourvoi</t>
  </si>
  <si>
    <t>Ensemble prévenus</t>
  </si>
  <si>
    <t>2. CONDAMNES</t>
  </si>
  <si>
    <t>A. PEINE CORRECTIONNELLE</t>
  </si>
  <si>
    <t>d'1 an à moins de 3 ans</t>
  </si>
  <si>
    <t>de 3 ans à moins de 5 ans</t>
  </si>
  <si>
    <t>de 5 ans à moins de 7 ans</t>
  </si>
  <si>
    <t>de 7 ans à 10 ans</t>
  </si>
  <si>
    <t>10 ans et plus (ancien code)</t>
  </si>
  <si>
    <t>Sous-total (a)</t>
  </si>
  <si>
    <t>B. PEINE CRIMINELLE</t>
  </si>
  <si>
    <t>B.1 Réclusion criminelle</t>
  </si>
  <si>
    <t>de 5 à 10 ans (ancien code)</t>
  </si>
  <si>
    <t>de 10 à 15 ans</t>
  </si>
  <si>
    <t>de 15 à 20 ans</t>
  </si>
  <si>
    <t>Perpétuité</t>
  </si>
  <si>
    <t>Sous-total (b)</t>
  </si>
  <si>
    <t>B.2 Détention criminelle</t>
  </si>
  <si>
    <t>Sous-total (c)</t>
  </si>
  <si>
    <t>Ensemble condamnés (a)+(b)+(c)</t>
  </si>
  <si>
    <t>TOTAL GENERAL</t>
  </si>
  <si>
    <t>FRANCE ENTIERE</t>
  </si>
  <si>
    <t>NATURE DE L'INFRACTION</t>
  </si>
  <si>
    <t>Infraction sur les stupéfiants</t>
  </si>
  <si>
    <t>Homicide volontaire, assassinat</t>
  </si>
  <si>
    <t>sur mineur</t>
  </si>
  <si>
    <t>sur adulte</t>
  </si>
  <si>
    <t>Sous-total</t>
  </si>
  <si>
    <t>Violences</t>
  </si>
  <si>
    <t>Viol et autres agressions sexuelles</t>
  </si>
  <si>
    <t>Proxénétisme</t>
  </si>
  <si>
    <t>Ordinaire</t>
  </si>
  <si>
    <t>Circulation routière</t>
  </si>
  <si>
    <t>Autre infraction sur personne</t>
  </si>
  <si>
    <t>Escroquerie, abus de confiance, recel</t>
  </si>
  <si>
    <t>Faux et usages</t>
  </si>
  <si>
    <t>Autres</t>
  </si>
  <si>
    <t>Autres infractions</t>
  </si>
  <si>
    <t>Répartition des condamnés selon la nature des infractions et l'âge</t>
  </si>
  <si>
    <t>Répartition des détenus selon la catégorie pénale et l'âge</t>
  </si>
  <si>
    <t>Ensemble des femmes</t>
  </si>
  <si>
    <t>Part des prévenues</t>
  </si>
  <si>
    <t>Part des prévenus</t>
  </si>
  <si>
    <r>
      <t>(*)</t>
    </r>
    <r>
      <rPr>
        <i/>
        <sz val="12"/>
        <rFont val="Times New Roman"/>
        <family val="1"/>
      </rPr>
      <t xml:space="preserve"> regroupe les infractions à la législation sur les chèques , les incendies volontaires, le vagabondage et la mendicité,  le proxénétisme les atteintes à la sureté intérieure et extérieure de l'Etat, les infractions d'ordre militaire et les contraintes judiciaires.</t>
    </r>
  </si>
  <si>
    <t>Condamnés et CJ</t>
  </si>
  <si>
    <t>Condamnées et CJ</t>
  </si>
  <si>
    <t xml:space="preserve">Tableau 20 : </t>
  </si>
  <si>
    <t xml:space="preserve">Tableau 24 : </t>
  </si>
  <si>
    <t xml:space="preserve">Tableau 23 : </t>
  </si>
  <si>
    <t>-</t>
  </si>
  <si>
    <t>Autres pays et inconnue</t>
  </si>
  <si>
    <t>hors UE (Conseil de l'Europe)</t>
  </si>
  <si>
    <t>Inconnu ou non déclaré</t>
  </si>
  <si>
    <t>population étrangère par nationalité selon le sexe</t>
  </si>
  <si>
    <t>par niveau d'instruction selon le sexe</t>
  </si>
  <si>
    <t xml:space="preserve">Tableau 25 : </t>
  </si>
  <si>
    <t>Prévenus faisant l'objet d'une information</t>
  </si>
  <si>
    <t>Comparutions immédiates</t>
  </si>
  <si>
    <t>Condamnés correctionnels</t>
  </si>
  <si>
    <t>Moins de 6 mois</t>
  </si>
  <si>
    <t xml:space="preserve">   5 ans et plus</t>
  </si>
  <si>
    <t>Condamnés criminels</t>
  </si>
  <si>
    <t xml:space="preserve">   6 mois à moins d' 1 an</t>
  </si>
  <si>
    <t xml:space="preserve">   1 an à moins de 3 ans</t>
  </si>
  <si>
    <t xml:space="preserve">   3 ans à moins de 5 ans</t>
  </si>
  <si>
    <t>(*) libérés conditionnels ou probationnaires réincarcérés, repris après évasion</t>
  </si>
  <si>
    <t>Condamnées correctionnelles</t>
  </si>
  <si>
    <t>Prévenues faisant l'objet d'une information</t>
  </si>
  <si>
    <t>Condamnées criminelles</t>
  </si>
  <si>
    <t>structure par âges selon la catégorie pénale</t>
  </si>
  <si>
    <t>Prévenus selon la situation pénale détaillée</t>
  </si>
  <si>
    <t>Condamnés selon la peine prononcée</t>
  </si>
  <si>
    <t>Condamnées selon la peine prononcée</t>
  </si>
  <si>
    <t>Condamnés à une peine correctionnelle</t>
  </si>
  <si>
    <t>Condamnées à une peine correctionnelle</t>
  </si>
  <si>
    <t>Condamnés à une peine de réclusion ou détention criminelles</t>
  </si>
  <si>
    <t>Condamnées à une peine de réclusion ou détention criminelles</t>
  </si>
  <si>
    <t>Nationalités</t>
  </si>
  <si>
    <t>Océanie (et Océan Pacifique)</t>
  </si>
  <si>
    <t>Att. aux intérêts fondamentaux de la nation</t>
  </si>
  <si>
    <t>3. CONTRAINTE PAR CORPS</t>
  </si>
  <si>
    <r>
      <t>(*)</t>
    </r>
    <r>
      <rPr>
        <i/>
        <sz val="9"/>
        <rFont val="Times New Roman"/>
        <family val="1"/>
      </rPr>
      <t xml:space="preserve"> variation trimestrielle</t>
    </r>
  </si>
  <si>
    <r>
      <t xml:space="preserve">Variation </t>
    </r>
    <r>
      <rPr>
        <i/>
        <vertAlign val="superscript"/>
        <sz val="12"/>
        <rFont val="Times New Roman"/>
        <family val="1"/>
      </rPr>
      <t>(*) en %</t>
    </r>
  </si>
  <si>
    <t>ANNEXE 1 : Tableaux récapitulatifs France entière</t>
  </si>
  <si>
    <t>FRANCE ENTIERE (hommes et femmes)</t>
  </si>
  <si>
    <t>Répartition des détenues selon la catégorie pénale et l'âge</t>
  </si>
  <si>
    <t>Répartition des condamnées selon la nature des infractions et l'âge</t>
  </si>
  <si>
    <t>ANNEXE 2 : Tableaux récapitulatifs Outre mer</t>
  </si>
  <si>
    <t>OUTRE MER (hommes et femmes)</t>
  </si>
  <si>
    <t>OUTRE MER (femmes)</t>
  </si>
  <si>
    <t xml:space="preserve">Tableau 19 : </t>
  </si>
  <si>
    <t>total</t>
  </si>
  <si>
    <t>Age médian (*)</t>
  </si>
  <si>
    <r>
      <t>(*)</t>
    </r>
    <r>
      <rPr>
        <sz val="10"/>
        <rFont val="Times New Roman"/>
        <family val="1"/>
      </rPr>
      <t xml:space="preserve"> l'âge médian sépare l'effectif cumulé de l'ensemble de la population en 2 parties égales</t>
    </r>
  </si>
  <si>
    <r>
      <t xml:space="preserve">Age médian </t>
    </r>
    <r>
      <rPr>
        <b/>
        <vertAlign val="superscript"/>
        <sz val="14"/>
        <rFont val="Times New Roman"/>
        <family val="1"/>
      </rPr>
      <t>(*)</t>
    </r>
  </si>
  <si>
    <r>
      <t>(*)</t>
    </r>
    <r>
      <rPr>
        <sz val="10"/>
        <rFont val="Times New Roman"/>
        <family val="1"/>
      </rPr>
      <t xml:space="preserve"> l'âge médian sépare l'effectif cumulé de l'ensemble des femmes en 2 parties égales</t>
    </r>
  </si>
  <si>
    <r>
      <t xml:space="preserve">Variation </t>
    </r>
    <r>
      <rPr>
        <i/>
        <vertAlign val="superscript"/>
        <sz val="14"/>
        <rFont val="Times New Roman"/>
        <family val="1"/>
      </rPr>
      <t>(*) en %</t>
    </r>
  </si>
  <si>
    <r>
      <t>(*)</t>
    </r>
    <r>
      <rPr>
        <i/>
        <sz val="10"/>
        <rFont val="Times New Roman"/>
        <family val="1"/>
      </rPr>
      <t xml:space="preserve"> variation trimestrielle</t>
    </r>
  </si>
  <si>
    <t>Incarcérations et libérations au cours des 2 dernières années, selon le sexe. France entière</t>
  </si>
  <si>
    <t>1er avril 2008</t>
  </si>
  <si>
    <t>1er juillet 2008</t>
  </si>
  <si>
    <t>(hommes et femmes)</t>
  </si>
  <si>
    <t>1er octobre 2008</t>
  </si>
  <si>
    <t>2ème trimestre 2008</t>
  </si>
  <si>
    <t>1er janvier 2009</t>
  </si>
  <si>
    <t>Mouvements au cours du trimestre</t>
  </si>
  <si>
    <t>Bureau des études et de la prospective</t>
  </si>
  <si>
    <t>1er avril 2009</t>
  </si>
  <si>
    <t>1er trimestre 2009</t>
  </si>
  <si>
    <t>Population écrouée par direction interrégionale selon la catégorie pénale et le sexe</t>
  </si>
  <si>
    <t>Evolution de la population écrouée selon le sexe depuis 4 ans</t>
  </si>
  <si>
    <t>Evolution de la structure de la population écrouée (hommes et femmes) depuis 4 ans</t>
  </si>
  <si>
    <t>Evolution de la structure de la population écrouée (femmes) depuis 4 ans</t>
  </si>
  <si>
    <t>Evolution de la population écrouée (hommes et femmes) depuis 4 ans</t>
  </si>
  <si>
    <t>Evolution de la population écrouée (femmes) depuis 4 ans</t>
  </si>
  <si>
    <t>Prévenues selon la situation pénale détaillée</t>
  </si>
  <si>
    <t>par groupes d'âges</t>
  </si>
  <si>
    <t>Condamnés selon la nature de l'infraction</t>
  </si>
  <si>
    <t>Condamnées selon la nature de l'infraction</t>
  </si>
  <si>
    <t>Mouvements de la population écrouée (hommes et femmes) depuis 4 ans</t>
  </si>
  <si>
    <t>Mouvements de la population écrouée (femmes) depuis 4 ans</t>
  </si>
  <si>
    <t>1er juillet 2009</t>
  </si>
  <si>
    <t>en %</t>
  </si>
  <si>
    <t>1er trimestre 2008</t>
  </si>
  <si>
    <t>3ème trimestre 2008</t>
  </si>
  <si>
    <t>4ème trimestre 2008</t>
  </si>
  <si>
    <t>2ème trimestre 2009</t>
  </si>
  <si>
    <t>1er octobre 2009</t>
  </si>
  <si>
    <t>*</t>
  </si>
  <si>
    <t>3ème trimestre 2009</t>
  </si>
  <si>
    <t>1er janvier 2010</t>
  </si>
  <si>
    <t>4ème trimestre 2009</t>
  </si>
  <si>
    <t>1er avril 2010</t>
  </si>
  <si>
    <t>1er trimestre 2010</t>
  </si>
  <si>
    <t>1er juillet 2010</t>
  </si>
  <si>
    <t>2ème trimestre 2010</t>
  </si>
  <si>
    <t>1er octobre 2010</t>
  </si>
  <si>
    <t>3ème trimestre 2010</t>
  </si>
  <si>
    <t>1er janvier 2011</t>
  </si>
  <si>
    <t>4ème trimestre 2010</t>
  </si>
  <si>
    <t>1er avril 2011</t>
  </si>
  <si>
    <t>1er trimestre 2011</t>
  </si>
  <si>
    <t>1er juillet 2011</t>
  </si>
  <si>
    <t>2ème trimestre 2011</t>
  </si>
  <si>
    <t>1er octobre 2011</t>
  </si>
  <si>
    <t>3ème trimestre 2011</t>
  </si>
  <si>
    <t>1er janvier 2012</t>
  </si>
  <si>
    <t>4ème trimestre 2011</t>
  </si>
  <si>
    <t>Mouvements au cours du 1er trimestre 2012</t>
  </si>
  <si>
    <t>Situation au 1er avril 2012</t>
  </si>
  <si>
    <t>1er avril 2012</t>
  </si>
  <si>
    <t>1er trimestre 2012</t>
  </si>
  <si>
    <t>Numéro 129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</si>
</sst>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#,##0.0\ _F;[Red]\-#,##0.0\ _F"/>
    <numFmt numFmtId="167" formatCode="0.0&quot; ans&quot;"/>
    <numFmt numFmtId="168" formatCode="0.0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%"/>
    <numFmt numFmtId="173" formatCode="0.000%"/>
    <numFmt numFmtId="174" formatCode="#,##0\ _F;[Red]\-#,##0\ _F"/>
    <numFmt numFmtId="175" formatCode="&quot;Vrai&quot;;&quot;Vrai&quot;;&quot;Faux&quot;"/>
    <numFmt numFmtId="176" formatCode="&quot;Actif&quot;;&quot;Actif&quot;;&quot;Inactif&quot;"/>
  </numFmts>
  <fonts count="76"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25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4" fillId="33" borderId="0" xfId="59" applyFont="1" applyFill="1" applyAlignment="1">
      <alignment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 quotePrefix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 wrapText="1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/>
      <protection/>
    </xf>
    <xf numFmtId="0" fontId="8" fillId="33" borderId="0" xfId="58" applyFont="1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8" fillId="33" borderId="10" xfId="58" applyFont="1" applyFill="1" applyBorder="1" applyProtection="1">
      <alignment/>
      <protection/>
    </xf>
    <xf numFmtId="0" fontId="8" fillId="33" borderId="11" xfId="58" applyFont="1" applyFill="1" applyBorder="1" applyProtection="1">
      <alignment/>
      <protection/>
    </xf>
    <xf numFmtId="0" fontId="8" fillId="33" borderId="16" xfId="58" applyFont="1" applyFill="1" applyBorder="1" applyProtection="1">
      <alignment/>
      <protection/>
    </xf>
    <xf numFmtId="0" fontId="8" fillId="33" borderId="12" xfId="58" applyFont="1" applyFill="1" applyBorder="1" applyProtection="1">
      <alignment/>
      <protection/>
    </xf>
    <xf numFmtId="0" fontId="8" fillId="33" borderId="15" xfId="58" applyFont="1" applyFill="1" applyBorder="1" applyProtection="1">
      <alignment/>
      <protection/>
    </xf>
    <xf numFmtId="0" fontId="7" fillId="33" borderId="13" xfId="58" applyFont="1" applyFill="1" applyBorder="1" applyProtection="1">
      <alignment/>
      <protection/>
    </xf>
    <xf numFmtId="0" fontId="7" fillId="33" borderId="12" xfId="58" applyFont="1" applyFill="1" applyBorder="1" applyProtection="1">
      <alignment/>
      <protection/>
    </xf>
    <xf numFmtId="0" fontId="8" fillId="33" borderId="13" xfId="58" applyFont="1" applyFill="1" applyBorder="1" applyProtection="1">
      <alignment/>
      <protection/>
    </xf>
    <xf numFmtId="0" fontId="8" fillId="33" borderId="14" xfId="58" applyFont="1" applyFill="1" applyBorder="1" applyProtection="1">
      <alignment/>
      <protection/>
    </xf>
    <xf numFmtId="0" fontId="7" fillId="33" borderId="10" xfId="58" applyFont="1" applyFill="1" applyBorder="1" applyProtection="1">
      <alignment/>
      <protection/>
    </xf>
    <xf numFmtId="0" fontId="8" fillId="33" borderId="0" xfId="58" applyFont="1" applyFill="1" applyBorder="1" applyProtection="1">
      <alignment/>
      <protection/>
    </xf>
    <xf numFmtId="0" fontId="8" fillId="33" borderId="0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Protection="1">
      <alignment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Protection="1">
      <alignment/>
      <protection/>
    </xf>
    <xf numFmtId="0" fontId="8" fillId="0" borderId="12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horizontal="right"/>
      <protection/>
    </xf>
    <xf numFmtId="0" fontId="8" fillId="0" borderId="13" xfId="58" applyFont="1" applyFill="1" applyBorder="1" applyProtection="1">
      <alignment/>
      <protection/>
    </xf>
    <xf numFmtId="0" fontId="8" fillId="0" borderId="12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Alignment="1" applyProtection="1">
      <alignment horizontal="right"/>
      <protection/>
    </xf>
    <xf numFmtId="0" fontId="7" fillId="0" borderId="10" xfId="58" applyFont="1" applyFill="1" applyBorder="1" applyProtection="1">
      <alignment/>
      <protection/>
    </xf>
    <xf numFmtId="0" fontId="7" fillId="0" borderId="14" xfId="58" applyFont="1" applyFill="1" applyBorder="1" applyAlignment="1" applyProtection="1">
      <alignment horizontal="right"/>
      <protection/>
    </xf>
    <xf numFmtId="0" fontId="8" fillId="0" borderId="14" xfId="58" applyFont="1" applyFill="1" applyBorder="1" applyAlignment="1" applyProtection="1" quotePrefix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Protection="1">
      <alignment/>
      <protection/>
    </xf>
    <xf numFmtId="0" fontId="8" fillId="0" borderId="11" xfId="58" applyFont="1" applyFill="1" applyBorder="1" applyProtection="1">
      <alignment/>
      <protection/>
    </xf>
    <xf numFmtId="0" fontId="7" fillId="0" borderId="12" xfId="58" applyFont="1" applyFill="1" applyBorder="1" applyProtection="1">
      <alignment/>
      <protection/>
    </xf>
    <xf numFmtId="0" fontId="7" fillId="0" borderId="14" xfId="58" applyFont="1" applyFill="1" applyBorder="1" applyProtection="1">
      <alignment/>
      <protection/>
    </xf>
    <xf numFmtId="0" fontId="7" fillId="0" borderId="13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wrapText="1"/>
      <protection/>
    </xf>
    <xf numFmtId="0" fontId="8" fillId="0" borderId="12" xfId="58" applyFont="1" applyFill="1" applyBorder="1" applyAlignment="1" applyProtection="1">
      <alignment horizontal="right" wrapText="1"/>
      <protection/>
    </xf>
    <xf numFmtId="0" fontId="8" fillId="0" borderId="14" xfId="58" applyFont="1" applyFill="1" applyBorder="1" applyProtection="1">
      <alignment/>
      <protection/>
    </xf>
    <xf numFmtId="0" fontId="7" fillId="0" borderId="13" xfId="58" applyFont="1" applyFill="1" applyBorder="1" applyProtection="1">
      <alignment/>
      <protection/>
    </xf>
    <xf numFmtId="0" fontId="8" fillId="0" borderId="16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wrapText="1"/>
      <protection/>
    </xf>
    <xf numFmtId="0" fontId="8" fillId="0" borderId="15" xfId="58" applyFont="1" applyFill="1" applyBorder="1" applyAlignment="1" applyProtection="1">
      <alignment wrapText="1"/>
      <protection/>
    </xf>
    <xf numFmtId="0" fontId="8" fillId="33" borderId="17" xfId="58" applyFont="1" applyFill="1" applyBorder="1" applyProtection="1">
      <alignment/>
      <protection/>
    </xf>
    <xf numFmtId="0" fontId="7" fillId="0" borderId="16" xfId="58" applyFont="1" applyFill="1" applyBorder="1" applyProtection="1">
      <alignment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6" fillId="33" borderId="0" xfId="58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1" fillId="33" borderId="0" xfId="56" applyFont="1" applyFill="1" applyAlignment="1">
      <alignment horizontal="centerContinuous"/>
      <protection/>
    </xf>
    <xf numFmtId="0" fontId="10" fillId="33" borderId="19" xfId="0" applyFont="1" applyFill="1" applyBorder="1" applyAlignment="1">
      <alignment/>
    </xf>
    <xf numFmtId="0" fontId="21" fillId="33" borderId="19" xfId="56" applyFont="1" applyFill="1" applyBorder="1" applyAlignment="1">
      <alignment horizontal="centerContinuous"/>
      <protection/>
    </xf>
    <xf numFmtId="0" fontId="2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4" fillId="34" borderId="10" xfId="63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9" fillId="33" borderId="0" xfId="61" applyFont="1" applyFill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168" fontId="4" fillId="33" borderId="0" xfId="61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4" fillId="34" borderId="0" xfId="47" applyNumberFormat="1" applyFont="1" applyFill="1" applyAlignment="1">
      <alignment horizontal="right" vertical="center"/>
    </xf>
    <xf numFmtId="168" fontId="4" fillId="34" borderId="20" xfId="0" applyNumberFormat="1" applyFont="1" applyFill="1" applyBorder="1" applyAlignment="1">
      <alignment horizontal="center" vertical="center"/>
    </xf>
    <xf numFmtId="0" fontId="4" fillId="34" borderId="12" xfId="63" applyFont="1" applyFill="1" applyBorder="1" applyAlignment="1">
      <alignment horizontal="right" vertical="center"/>
      <protection/>
    </xf>
    <xf numFmtId="0" fontId="4" fillId="34" borderId="13" xfId="63" applyFont="1" applyFill="1" applyBorder="1" applyAlignment="1">
      <alignment horizontal="right" vertical="center"/>
      <protection/>
    </xf>
    <xf numFmtId="3" fontId="4" fillId="34" borderId="21" xfId="47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horizontal="right"/>
    </xf>
    <xf numFmtId="3" fontId="4" fillId="34" borderId="22" xfId="52" applyNumberFormat="1" applyFont="1" applyFill="1" applyBorder="1" applyAlignment="1">
      <alignment horizontal="center" vertical="center"/>
    </xf>
    <xf numFmtId="168" fontId="4" fillId="34" borderId="10" xfId="52" applyNumberFormat="1" applyFont="1" applyFill="1" applyBorder="1" applyAlignment="1">
      <alignment horizontal="center" vertical="center"/>
    </xf>
    <xf numFmtId="3" fontId="4" fillId="34" borderId="23" xfId="52" applyNumberFormat="1" applyFont="1" applyFill="1" applyBorder="1" applyAlignment="1">
      <alignment horizontal="center" vertical="center"/>
    </xf>
    <xf numFmtId="168" fontId="4" fillId="34" borderId="12" xfId="52" applyNumberFormat="1" applyFont="1" applyFill="1" applyBorder="1" applyAlignment="1">
      <alignment horizontal="center" vertical="center"/>
    </xf>
    <xf numFmtId="3" fontId="4" fillId="34" borderId="24" xfId="52" applyNumberFormat="1" applyFont="1" applyFill="1" applyBorder="1" applyAlignment="1">
      <alignment horizontal="center" vertical="center"/>
    </xf>
    <xf numFmtId="3" fontId="4" fillId="34" borderId="18" xfId="52" applyNumberFormat="1" applyFont="1" applyFill="1" applyBorder="1" applyAlignment="1">
      <alignment horizontal="center" vertical="center"/>
    </xf>
    <xf numFmtId="168" fontId="6" fillId="34" borderId="20" xfId="64" applyNumberFormat="1" applyFont="1" applyFill="1" applyBorder="1" applyAlignment="1">
      <alignment horizontal="right" vertical="center"/>
    </xf>
    <xf numFmtId="3" fontId="4" fillId="34" borderId="0" xfId="52" applyNumberFormat="1" applyFont="1" applyFill="1" applyBorder="1" applyAlignment="1">
      <alignment horizontal="center" vertical="center"/>
    </xf>
    <xf numFmtId="168" fontId="4" fillId="34" borderId="12" xfId="64" applyNumberFormat="1" applyFont="1" applyFill="1" applyBorder="1" applyAlignment="1">
      <alignment horizontal="center" vertical="center"/>
    </xf>
    <xf numFmtId="3" fontId="4" fillId="34" borderId="25" xfId="63" applyNumberFormat="1" applyFont="1" applyFill="1" applyBorder="1" applyAlignment="1">
      <alignment horizontal="center" vertical="center"/>
      <protection/>
    </xf>
    <xf numFmtId="171" fontId="4" fillId="34" borderId="25" xfId="47" applyNumberFormat="1" applyFont="1" applyFill="1" applyBorder="1" applyAlignment="1">
      <alignment horizontal="center" vertical="center"/>
    </xf>
    <xf numFmtId="168" fontId="4" fillId="34" borderId="26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0" xfId="56" applyFont="1" applyFill="1" applyAlignment="1">
      <alignment horizontal="left"/>
      <protection/>
    </xf>
    <xf numFmtId="0" fontId="30" fillId="33" borderId="0" xfId="56" applyFont="1" applyFill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2" fillId="33" borderId="0" xfId="56" applyFont="1" applyFill="1" applyAlignment="1">
      <alignment horizontal="center"/>
      <protection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34" fillId="33" borderId="12" xfId="59" applyFont="1" applyFill="1" applyBorder="1" applyAlignment="1">
      <alignment horizontal="right" vertical="center"/>
      <protection/>
    </xf>
    <xf numFmtId="38" fontId="34" fillId="33" borderId="23" xfId="49" applyNumberFormat="1" applyFont="1" applyFill="1" applyBorder="1" applyAlignment="1">
      <alignment horizontal="right" vertical="center"/>
    </xf>
    <xf numFmtId="38" fontId="34" fillId="33" borderId="27" xfId="49" applyNumberFormat="1" applyFont="1" applyFill="1" applyBorder="1" applyAlignment="1">
      <alignment horizontal="right" vertical="center"/>
    </xf>
    <xf numFmtId="38" fontId="34" fillId="33" borderId="28" xfId="49" applyNumberFormat="1" applyFont="1" applyFill="1" applyBorder="1" applyAlignment="1">
      <alignment horizontal="right" vertical="center"/>
    </xf>
    <xf numFmtId="38" fontId="34" fillId="33" borderId="29" xfId="49" applyNumberFormat="1" applyFont="1" applyFill="1" applyBorder="1" applyAlignment="1">
      <alignment horizontal="right" vertical="center"/>
    </xf>
    <xf numFmtId="38" fontId="23" fillId="33" borderId="23" xfId="49" applyNumberFormat="1" applyFont="1" applyFill="1" applyBorder="1" applyAlignment="1">
      <alignment horizontal="right" vertical="center"/>
    </xf>
    <xf numFmtId="38" fontId="23" fillId="33" borderId="27" xfId="49" applyNumberFormat="1" applyFont="1" applyFill="1" applyBorder="1" applyAlignment="1">
      <alignment horizontal="right" vertical="center"/>
    </xf>
    <xf numFmtId="174" fontId="23" fillId="33" borderId="28" xfId="49" applyNumberFormat="1" applyFont="1" applyFill="1" applyBorder="1" applyAlignment="1">
      <alignment horizontal="right" vertical="center"/>
    </xf>
    <xf numFmtId="166" fontId="35" fillId="33" borderId="28" xfId="49" applyNumberFormat="1" applyFont="1" applyFill="1" applyBorder="1" applyAlignment="1">
      <alignment horizontal="center" vertical="center"/>
    </xf>
    <xf numFmtId="38" fontId="34" fillId="33" borderId="30" xfId="49" applyNumberFormat="1" applyFont="1" applyFill="1" applyBorder="1" applyAlignment="1">
      <alignment horizontal="right" vertical="center"/>
    </xf>
    <xf numFmtId="0" fontId="23" fillId="33" borderId="14" xfId="59" applyFont="1" applyFill="1" applyBorder="1" applyAlignment="1">
      <alignment horizontal="center" vertical="center"/>
      <protection/>
    </xf>
    <xf numFmtId="38" fontId="23" fillId="33" borderId="31" xfId="49" applyNumberFormat="1" applyFont="1" applyFill="1" applyBorder="1" applyAlignment="1">
      <alignment horizontal="right" vertical="center"/>
    </xf>
    <xf numFmtId="38" fontId="23" fillId="33" borderId="32" xfId="49" applyNumberFormat="1" applyFont="1" applyFill="1" applyBorder="1" applyAlignment="1">
      <alignment horizontal="right" vertical="center"/>
    </xf>
    <xf numFmtId="38" fontId="23" fillId="33" borderId="33" xfId="49" applyNumberFormat="1" applyFont="1" applyFill="1" applyBorder="1" applyAlignment="1">
      <alignment horizontal="right" vertical="center"/>
    </xf>
    <xf numFmtId="174" fontId="23" fillId="33" borderId="33" xfId="49" applyNumberFormat="1" applyFont="1" applyFill="1" applyBorder="1" applyAlignment="1">
      <alignment horizontal="right" vertical="center"/>
    </xf>
    <xf numFmtId="166" fontId="35" fillId="33" borderId="33" xfId="49" applyNumberFormat="1" applyFont="1" applyFill="1" applyBorder="1" applyAlignment="1">
      <alignment horizontal="center" vertical="center"/>
    </xf>
    <xf numFmtId="0" fontId="28" fillId="33" borderId="31" xfId="59" applyFont="1" applyFill="1" applyBorder="1" applyAlignment="1">
      <alignment horizontal="center" vertical="center"/>
      <protection/>
    </xf>
    <xf numFmtId="0" fontId="28" fillId="33" borderId="32" xfId="59" applyFont="1" applyFill="1" applyBorder="1" applyAlignment="1">
      <alignment horizontal="center" vertical="center"/>
      <protection/>
    </xf>
    <xf numFmtId="0" fontId="28" fillId="33" borderId="33" xfId="59" applyFont="1" applyFill="1" applyBorder="1" applyAlignment="1">
      <alignment horizontal="center" vertical="center"/>
      <protection/>
    </xf>
    <xf numFmtId="0" fontId="27" fillId="33" borderId="31" xfId="59" applyFont="1" applyFill="1" applyBorder="1" applyAlignment="1">
      <alignment horizontal="center" vertical="center"/>
      <protection/>
    </xf>
    <xf numFmtId="0" fontId="27" fillId="33" borderId="32" xfId="59" applyFont="1" applyFill="1" applyBorder="1" applyAlignment="1">
      <alignment horizontal="center" vertical="center"/>
      <protection/>
    </xf>
    <xf numFmtId="0" fontId="36" fillId="33" borderId="14" xfId="59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33" fillId="33" borderId="33" xfId="61" applyFont="1" applyFill="1" applyBorder="1" applyAlignment="1">
      <alignment horizontal="center" vertical="center" wrapText="1"/>
      <protection/>
    </xf>
    <xf numFmtId="0" fontId="28" fillId="33" borderId="14" xfId="61" applyFont="1" applyFill="1" applyBorder="1" applyAlignment="1">
      <alignment horizontal="center" vertical="center" wrapText="1"/>
      <protection/>
    </xf>
    <xf numFmtId="0" fontId="28" fillId="33" borderId="10" xfId="61" applyFont="1" applyFill="1" applyBorder="1" applyAlignment="1">
      <alignment horizontal="right" vertical="center"/>
      <protection/>
    </xf>
    <xf numFmtId="0" fontId="28" fillId="33" borderId="12" xfId="61" applyFont="1" applyFill="1" applyBorder="1" applyAlignment="1">
      <alignment horizontal="right" vertical="center"/>
      <protection/>
    </xf>
    <xf numFmtId="0" fontId="27" fillId="33" borderId="14" xfId="61" applyFont="1" applyFill="1" applyBorder="1" applyAlignment="1">
      <alignment horizontal="left" vertical="center"/>
      <protection/>
    </xf>
    <xf numFmtId="0" fontId="27" fillId="33" borderId="14" xfId="61" applyFont="1" applyFill="1" applyBorder="1" applyAlignment="1">
      <alignment horizontal="right" vertical="center"/>
      <protection/>
    </xf>
    <xf numFmtId="0" fontId="37" fillId="33" borderId="0" xfId="61" applyFont="1" applyFill="1" applyAlignment="1">
      <alignment vertical="center"/>
      <protection/>
    </xf>
    <xf numFmtId="38" fontId="28" fillId="33" borderId="22" xfId="50" applyNumberFormat="1" applyFont="1" applyFill="1" applyBorder="1" applyAlignment="1">
      <alignment horizontal="right" vertical="center"/>
    </xf>
    <xf numFmtId="168" fontId="33" fillId="33" borderId="34" xfId="64" applyNumberFormat="1" applyFont="1" applyFill="1" applyBorder="1" applyAlignment="1">
      <alignment horizontal="right" vertical="center"/>
    </xf>
    <xf numFmtId="38" fontId="27" fillId="33" borderId="35" xfId="50" applyNumberFormat="1" applyFont="1" applyFill="1" applyBorder="1" applyAlignment="1">
      <alignment horizontal="right" vertical="center"/>
    </xf>
    <xf numFmtId="168" fontId="33" fillId="33" borderId="34" xfId="50" applyNumberFormat="1" applyFont="1" applyFill="1" applyBorder="1" applyAlignment="1">
      <alignment horizontal="right" vertical="center"/>
    </xf>
    <xf numFmtId="38" fontId="28" fillId="33" borderId="23" xfId="50" applyNumberFormat="1" applyFont="1" applyFill="1" applyBorder="1" applyAlignment="1">
      <alignment horizontal="right" vertical="center"/>
    </xf>
    <xf numFmtId="168" fontId="33" fillId="33" borderId="28" xfId="64" applyNumberFormat="1" applyFont="1" applyFill="1" applyBorder="1" applyAlignment="1">
      <alignment horizontal="right" vertical="center"/>
    </xf>
    <xf numFmtId="168" fontId="33" fillId="33" borderId="28" xfId="50" applyNumberFormat="1" applyFont="1" applyFill="1" applyBorder="1" applyAlignment="1">
      <alignment horizontal="right" vertical="center"/>
    </xf>
    <xf numFmtId="38" fontId="27" fillId="33" borderId="23" xfId="50" applyNumberFormat="1" applyFont="1" applyFill="1" applyBorder="1" applyAlignment="1">
      <alignment horizontal="right" vertical="center"/>
    </xf>
    <xf numFmtId="168" fontId="33" fillId="33" borderId="36" xfId="50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horizontal="right" vertical="center"/>
    </xf>
    <xf numFmtId="168" fontId="33" fillId="33" borderId="33" xfId="50" applyNumberFormat="1" applyFont="1" applyFill="1" applyBorder="1" applyAlignment="1">
      <alignment horizontal="right" vertical="center"/>
    </xf>
    <xf numFmtId="166" fontId="33" fillId="33" borderId="33" xfId="5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38" fontId="27" fillId="33" borderId="22" xfId="50" applyNumberFormat="1" applyFont="1" applyFill="1" applyBorder="1" applyAlignment="1">
      <alignment vertical="center"/>
    </xf>
    <xf numFmtId="38" fontId="27" fillId="33" borderId="23" xfId="50" applyNumberFormat="1" applyFont="1" applyFill="1" applyBorder="1" applyAlignment="1">
      <alignment vertical="center"/>
    </xf>
    <xf numFmtId="168" fontId="33" fillId="33" borderId="33" xfId="64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vertical="center"/>
    </xf>
    <xf numFmtId="0" fontId="27" fillId="33" borderId="14" xfId="62" applyFont="1" applyFill="1" applyBorder="1" applyAlignment="1">
      <alignment horizontal="center" vertical="center"/>
      <protection/>
    </xf>
    <xf numFmtId="0" fontId="33" fillId="33" borderId="33" xfId="6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36" fillId="33" borderId="33" xfId="62" applyFont="1" applyFill="1" applyBorder="1" applyAlignment="1">
      <alignment horizontal="center" vertical="center"/>
      <protection/>
    </xf>
    <xf numFmtId="0" fontId="27" fillId="33" borderId="14" xfId="62" applyFont="1" applyFill="1" applyBorder="1" applyAlignment="1">
      <alignment vertical="center"/>
      <protection/>
    </xf>
    <xf numFmtId="38" fontId="27" fillId="33" borderId="31" xfId="51" applyNumberFormat="1" applyFont="1" applyFill="1" applyBorder="1" applyAlignment="1">
      <alignment horizontal="right" vertical="center"/>
    </xf>
    <xf numFmtId="169" fontId="33" fillId="33" borderId="33" xfId="51" applyNumberFormat="1" applyFont="1" applyFill="1" applyBorder="1" applyAlignment="1">
      <alignment horizontal="center" vertical="center"/>
    </xf>
    <xf numFmtId="0" fontId="33" fillId="33" borderId="10" xfId="62" applyFont="1" applyFill="1" applyBorder="1" applyAlignment="1">
      <alignment horizontal="right" vertical="center"/>
      <protection/>
    </xf>
    <xf numFmtId="38" fontId="33" fillId="33" borderId="22" xfId="51" applyNumberFormat="1" applyFont="1" applyFill="1" applyBorder="1" applyAlignment="1">
      <alignment horizontal="right" vertical="center"/>
    </xf>
    <xf numFmtId="169" fontId="33" fillId="33" borderId="34" xfId="51" applyNumberFormat="1" applyFont="1" applyFill="1" applyBorder="1" applyAlignment="1">
      <alignment horizontal="center" vertical="center"/>
    </xf>
    <xf numFmtId="38" fontId="36" fillId="33" borderId="22" xfId="51" applyNumberFormat="1" applyFont="1" applyFill="1" applyBorder="1" applyAlignment="1">
      <alignment horizontal="right" vertical="center"/>
    </xf>
    <xf numFmtId="0" fontId="33" fillId="33" borderId="12" xfId="62" applyFont="1" applyFill="1" applyBorder="1" applyAlignment="1">
      <alignment horizontal="right" vertical="center"/>
      <protection/>
    </xf>
    <xf numFmtId="38" fontId="33" fillId="33" borderId="23" xfId="51" applyNumberFormat="1" applyFont="1" applyFill="1" applyBorder="1" applyAlignment="1">
      <alignment horizontal="right" vertical="center"/>
    </xf>
    <xf numFmtId="169" fontId="33" fillId="33" borderId="28" xfId="51" applyNumberFormat="1" applyFont="1" applyFill="1" applyBorder="1" applyAlignment="1">
      <alignment horizontal="center" vertical="center"/>
    </xf>
    <xf numFmtId="38" fontId="36" fillId="33" borderId="23" xfId="51" applyNumberFormat="1" applyFont="1" applyFill="1" applyBorder="1" applyAlignment="1">
      <alignment horizontal="right" vertical="center"/>
    </xf>
    <xf numFmtId="38" fontId="28" fillId="33" borderId="31" xfId="51" applyNumberFormat="1" applyFont="1" applyFill="1" applyBorder="1" applyAlignment="1">
      <alignment horizontal="right" vertical="center"/>
    </xf>
    <xf numFmtId="0" fontId="33" fillId="33" borderId="14" xfId="62" applyFont="1" applyFill="1" applyBorder="1" applyAlignment="1">
      <alignment horizontal="right" vertical="center"/>
      <protection/>
    </xf>
    <xf numFmtId="38" fontId="33" fillId="33" borderId="31" xfId="51" applyNumberFormat="1" applyFont="1" applyFill="1" applyBorder="1" applyAlignment="1">
      <alignment horizontal="right" vertical="center"/>
    </xf>
    <xf numFmtId="38" fontId="36" fillId="33" borderId="31" xfId="51" applyNumberFormat="1" applyFont="1" applyFill="1" applyBorder="1" applyAlignment="1">
      <alignment horizontal="right" vertical="center"/>
    </xf>
    <xf numFmtId="0" fontId="27" fillId="33" borderId="14" xfId="62" applyFont="1" applyFill="1" applyBorder="1" applyAlignment="1">
      <alignment horizontal="right" vertical="center"/>
      <protection/>
    </xf>
    <xf numFmtId="168" fontId="33" fillId="33" borderId="33" xfId="51" applyNumberFormat="1" applyFont="1" applyFill="1" applyBorder="1" applyAlignment="1">
      <alignment horizontal="center" vertical="center"/>
    </xf>
    <xf numFmtId="0" fontId="28" fillId="33" borderId="10" xfId="62" applyFont="1" applyFill="1" applyBorder="1" applyAlignment="1">
      <alignment horizontal="left" vertical="center"/>
      <protection/>
    </xf>
    <xf numFmtId="38" fontId="28" fillId="33" borderId="22" xfId="51" applyNumberFormat="1" applyFont="1" applyFill="1" applyBorder="1" applyAlignment="1">
      <alignment horizontal="center" vertical="center"/>
    </xf>
    <xf numFmtId="168" fontId="33" fillId="33" borderId="34" xfId="64" applyNumberFormat="1" applyFont="1" applyFill="1" applyBorder="1" applyAlignment="1">
      <alignment horizontal="center" vertical="center"/>
    </xf>
    <xf numFmtId="38" fontId="27" fillId="33" borderId="22" xfId="51" applyNumberFormat="1" applyFont="1" applyFill="1" applyBorder="1" applyAlignment="1">
      <alignment horizontal="center" vertical="center"/>
    </xf>
    <xf numFmtId="0" fontId="28" fillId="33" borderId="15" xfId="62" applyFont="1" applyFill="1" applyBorder="1" applyAlignment="1">
      <alignment horizontal="left" vertical="center"/>
      <protection/>
    </xf>
    <xf numFmtId="38" fontId="28" fillId="33" borderId="37" xfId="51" applyNumberFormat="1" applyFont="1" applyFill="1" applyBorder="1" applyAlignment="1">
      <alignment horizontal="center" vertical="center"/>
    </xf>
    <xf numFmtId="169" fontId="33" fillId="33" borderId="38" xfId="51" applyNumberFormat="1" applyFont="1" applyFill="1" applyBorder="1" applyAlignment="1">
      <alignment horizontal="center" vertical="center"/>
    </xf>
    <xf numFmtId="38" fontId="27" fillId="33" borderId="37" xfId="51" applyNumberFormat="1" applyFont="1" applyFill="1" applyBorder="1" applyAlignment="1">
      <alignment horizontal="center" vertical="center"/>
    </xf>
    <xf numFmtId="0" fontId="28" fillId="33" borderId="12" xfId="62" applyFont="1" applyFill="1" applyBorder="1" applyAlignment="1">
      <alignment horizontal="left" vertical="center" wrapText="1"/>
      <protection/>
    </xf>
    <xf numFmtId="38" fontId="28" fillId="33" borderId="23" xfId="51" applyNumberFormat="1" applyFont="1" applyFill="1" applyBorder="1" applyAlignment="1">
      <alignment horizontal="center" vertical="center"/>
    </xf>
    <xf numFmtId="38" fontId="27" fillId="33" borderId="23" xfId="51" applyNumberFormat="1" applyFont="1" applyFill="1" applyBorder="1" applyAlignment="1">
      <alignment horizontal="center" vertical="center"/>
    </xf>
    <xf numFmtId="0" fontId="28" fillId="33" borderId="39" xfId="62" applyFont="1" applyFill="1" applyBorder="1" applyAlignment="1">
      <alignment horizontal="left" vertical="center" wrapText="1"/>
      <protection/>
    </xf>
    <xf numFmtId="38" fontId="28" fillId="33" borderId="40" xfId="51" applyNumberFormat="1" applyFont="1" applyFill="1" applyBorder="1" applyAlignment="1">
      <alignment horizontal="center" vertical="center"/>
    </xf>
    <xf numFmtId="169" fontId="33" fillId="33" borderId="41" xfId="51" applyNumberFormat="1" applyFont="1" applyFill="1" applyBorder="1" applyAlignment="1">
      <alignment horizontal="center" vertical="center"/>
    </xf>
    <xf numFmtId="38" fontId="27" fillId="33" borderId="40" xfId="51" applyNumberFormat="1" applyFont="1" applyFill="1" applyBorder="1" applyAlignment="1">
      <alignment horizontal="center" vertical="center"/>
    </xf>
    <xf numFmtId="38" fontId="27" fillId="33" borderId="31" xfId="51" applyNumberFormat="1" applyFont="1" applyFill="1" applyBorder="1" applyAlignment="1">
      <alignment horizontal="center" vertical="center"/>
    </xf>
    <xf numFmtId="0" fontId="28" fillId="33" borderId="42" xfId="63" applyFont="1" applyFill="1" applyBorder="1" applyAlignment="1">
      <alignment horizontal="center" vertical="center"/>
      <protection/>
    </xf>
    <xf numFmtId="0" fontId="28" fillId="33" borderId="31" xfId="63" applyFont="1" applyFill="1" applyBorder="1" applyAlignment="1">
      <alignment horizontal="center" vertical="center" wrapText="1"/>
      <protection/>
    </xf>
    <xf numFmtId="0" fontId="33" fillId="33" borderId="43" xfId="63" applyFont="1" applyFill="1" applyBorder="1" applyAlignment="1">
      <alignment horizontal="center" vertical="center" wrapText="1"/>
      <protection/>
    </xf>
    <xf numFmtId="0" fontId="27" fillId="33" borderId="31" xfId="63" applyFont="1" applyFill="1" applyBorder="1" applyAlignment="1">
      <alignment horizontal="center" vertical="center" wrapText="1"/>
      <protection/>
    </xf>
    <xf numFmtId="0" fontId="28" fillId="33" borderId="14" xfId="63" applyFont="1" applyFill="1" applyBorder="1" applyAlignment="1">
      <alignment horizontal="center" vertical="center" wrapText="1"/>
      <protection/>
    </xf>
    <xf numFmtId="0" fontId="28" fillId="34" borderId="12" xfId="63" applyFont="1" applyFill="1" applyBorder="1" applyAlignment="1">
      <alignment horizontal="right" vertical="center"/>
      <protection/>
    </xf>
    <xf numFmtId="168" fontId="33" fillId="34" borderId="20" xfId="64" applyNumberFormat="1" applyFont="1" applyFill="1" applyBorder="1" applyAlignment="1">
      <alignment horizontal="center" vertical="center"/>
    </xf>
    <xf numFmtId="3" fontId="28" fillId="34" borderId="23" xfId="52" applyNumberFormat="1" applyFont="1" applyFill="1" applyBorder="1" applyAlignment="1">
      <alignment horizontal="center" vertical="center"/>
    </xf>
    <xf numFmtId="168" fontId="28" fillId="34" borderId="12" xfId="52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27" fillId="33" borderId="14" xfId="61" applyFont="1" applyFill="1" applyBorder="1" applyAlignment="1">
      <alignment horizontal="center" vertical="center" wrapText="1"/>
      <protection/>
    </xf>
    <xf numFmtId="171" fontId="28" fillId="34" borderId="12" xfId="47" applyNumberFormat="1" applyFont="1" applyFill="1" applyBorder="1" applyAlignment="1">
      <alignment horizontal="right" vertical="center"/>
    </xf>
    <xf numFmtId="168" fontId="28" fillId="34" borderId="11" xfId="64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71" fontId="28" fillId="34" borderId="12" xfId="47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/>
    </xf>
    <xf numFmtId="168" fontId="4" fillId="34" borderId="11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3" fontId="4" fillId="34" borderId="46" xfId="0" applyNumberFormat="1" applyFont="1" applyFill="1" applyBorder="1" applyAlignment="1">
      <alignment vertical="center"/>
    </xf>
    <xf numFmtId="3" fontId="4" fillId="34" borderId="47" xfId="0" applyNumberFormat="1" applyFont="1" applyFill="1" applyBorder="1" applyAlignment="1">
      <alignment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4" fillId="34" borderId="23" xfId="0" applyNumberFormat="1" applyFont="1" applyFill="1" applyBorder="1" applyAlignment="1">
      <alignment horizontal="center" vertical="center"/>
    </xf>
    <xf numFmtId="168" fontId="4" fillId="34" borderId="46" xfId="0" applyNumberFormat="1" applyFont="1" applyFill="1" applyBorder="1" applyAlignment="1">
      <alignment horizontal="center" vertical="center"/>
    </xf>
    <xf numFmtId="168" fontId="4" fillId="34" borderId="4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48" xfId="0" applyNumberFormat="1" applyFont="1" applyFill="1" applyBorder="1" applyAlignment="1">
      <alignment vertical="center"/>
    </xf>
    <xf numFmtId="3" fontId="4" fillId="34" borderId="49" xfId="0" applyNumberFormat="1" applyFont="1" applyFill="1" applyBorder="1" applyAlignment="1">
      <alignment vertical="center"/>
    </xf>
    <xf numFmtId="0" fontId="28" fillId="0" borderId="12" xfId="63" applyFont="1" applyFill="1" applyBorder="1" applyAlignment="1">
      <alignment horizontal="right" vertical="center"/>
      <protection/>
    </xf>
    <xf numFmtId="168" fontId="33" fillId="0" borderId="20" xfId="64" applyNumberFormat="1" applyFont="1" applyFill="1" applyBorder="1" applyAlignment="1">
      <alignment horizontal="center" vertical="center"/>
    </xf>
    <xf numFmtId="3" fontId="28" fillId="0" borderId="23" xfId="52" applyNumberFormat="1" applyFont="1" applyFill="1" applyBorder="1" applyAlignment="1">
      <alignment horizontal="center" vertical="center"/>
    </xf>
    <xf numFmtId="168" fontId="28" fillId="0" borderId="12" xfId="52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horizontal="right" vertical="center"/>
    </xf>
    <xf numFmtId="168" fontId="28" fillId="0" borderId="11" xfId="64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vertical="center"/>
    </xf>
    <xf numFmtId="168" fontId="6" fillId="0" borderId="20" xfId="64" applyNumberFormat="1" applyFont="1" applyFill="1" applyBorder="1" applyAlignment="1">
      <alignment horizontal="right" vertical="center"/>
    </xf>
    <xf numFmtId="168" fontId="4" fillId="0" borderId="12" xfId="64" applyNumberFormat="1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center" vertical="center"/>
    </xf>
    <xf numFmtId="3" fontId="4" fillId="0" borderId="25" xfId="63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</xf>
    <xf numFmtId="3" fontId="4" fillId="34" borderId="50" xfId="52" applyNumberFormat="1" applyFont="1" applyFill="1" applyBorder="1" applyAlignment="1">
      <alignment horizontal="center" vertical="center"/>
    </xf>
    <xf numFmtId="168" fontId="6" fillId="34" borderId="51" xfId="64" applyNumberFormat="1" applyFont="1" applyFill="1" applyBorder="1" applyAlignment="1">
      <alignment horizontal="right" vertical="center"/>
    </xf>
    <xf numFmtId="168" fontId="6" fillId="34" borderId="26" xfId="64" applyNumberFormat="1" applyFont="1" applyFill="1" applyBorder="1" applyAlignment="1">
      <alignment horizontal="right" vertical="center"/>
    </xf>
    <xf numFmtId="168" fontId="4" fillId="34" borderId="10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46" xfId="0" applyNumberFormat="1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right" vertical="center"/>
    </xf>
    <xf numFmtId="171" fontId="28" fillId="34" borderId="23" xfId="47" applyNumberFormat="1" applyFont="1" applyFill="1" applyBorder="1" applyAlignment="1">
      <alignment horizontal="right" vertical="center"/>
    </xf>
    <xf numFmtId="171" fontId="28" fillId="34" borderId="0" xfId="47" applyNumberFormat="1" applyFont="1" applyFill="1" applyBorder="1" applyAlignment="1">
      <alignment horizontal="right" vertical="center"/>
    </xf>
    <xf numFmtId="171" fontId="28" fillId="34" borderId="47" xfId="0" applyNumberFormat="1" applyFont="1" applyFill="1" applyBorder="1" applyAlignment="1">
      <alignment vertical="center"/>
    </xf>
    <xf numFmtId="0" fontId="28" fillId="34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7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3" fontId="4" fillId="0" borderId="23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71" fontId="4" fillId="0" borderId="25" xfId="47" applyNumberFormat="1" applyFont="1" applyFill="1" applyBorder="1" applyAlignment="1">
      <alignment horizontal="center" vertical="center"/>
    </xf>
    <xf numFmtId="0" fontId="6" fillId="0" borderId="26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5" fillId="0" borderId="18" xfId="63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3" fontId="4" fillId="34" borderId="21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168" fontId="4" fillId="0" borderId="12" xfId="52" applyNumberFormat="1" applyFont="1" applyFill="1" applyBorder="1" applyAlignment="1">
      <alignment horizontal="center" vertical="center"/>
    </xf>
    <xf numFmtId="168" fontId="4" fillId="34" borderId="13" xfId="52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4" fillId="0" borderId="0" xfId="47" applyNumberFormat="1" applyFont="1" applyFill="1" applyAlignment="1">
      <alignment horizontal="right" vertical="center"/>
    </xf>
    <xf numFmtId="168" fontId="4" fillId="0" borderId="20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3" fontId="4" fillId="34" borderId="18" xfId="4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3" fontId="4" fillId="0" borderId="25" xfId="47" applyNumberFormat="1" applyFont="1" applyFill="1" applyBorder="1" applyAlignment="1">
      <alignment horizontal="right" vertical="center"/>
    </xf>
    <xf numFmtId="3" fontId="4" fillId="0" borderId="0" xfId="47" applyNumberFormat="1" applyFont="1" applyFill="1" applyBorder="1" applyAlignment="1">
      <alignment horizontal="right" vertical="center"/>
    </xf>
    <xf numFmtId="0" fontId="29" fillId="0" borderId="18" xfId="63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68" fontId="4" fillId="0" borderId="20" xfId="64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8" fontId="4" fillId="34" borderId="26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3" fontId="41" fillId="34" borderId="0" xfId="47" applyNumberFormat="1" applyFont="1" applyFill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168" fontId="28" fillId="0" borderId="12" xfId="64" applyNumberFormat="1" applyFont="1" applyFill="1" applyBorder="1" applyAlignment="1">
      <alignment horizontal="center" vertical="center"/>
    </xf>
    <xf numFmtId="171" fontId="28" fillId="0" borderId="12" xfId="64" applyNumberFormat="1" applyFont="1" applyFill="1" applyBorder="1" applyAlignment="1">
      <alignment horizontal="center" vertical="center"/>
    </xf>
    <xf numFmtId="168" fontId="28" fillId="34" borderId="13" xfId="64" applyNumberFormat="1" applyFont="1" applyFill="1" applyBorder="1" applyAlignment="1">
      <alignment horizontal="center" vertical="center"/>
    </xf>
    <xf numFmtId="3" fontId="41" fillId="0" borderId="0" xfId="47" applyNumberFormat="1" applyFont="1" applyFill="1" applyAlignment="1">
      <alignment horizontal="right" vertical="center"/>
    </xf>
    <xf numFmtId="168" fontId="4" fillId="0" borderId="12" xfId="0" applyNumberFormat="1" applyFont="1" applyFill="1" applyBorder="1" applyAlignment="1">
      <alignment horizontal="center"/>
    </xf>
    <xf numFmtId="171" fontId="28" fillId="0" borderId="23" xfId="47" applyNumberFormat="1" applyFont="1" applyFill="1" applyBorder="1" applyAlignment="1">
      <alignment horizontal="right" vertical="center"/>
    </xf>
    <xf numFmtId="171" fontId="28" fillId="0" borderId="0" xfId="47" applyNumberFormat="1" applyFont="1" applyFill="1" applyBorder="1" applyAlignment="1">
      <alignment horizontal="right" vertical="center"/>
    </xf>
    <xf numFmtId="171" fontId="28" fillId="0" borderId="47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52" xfId="0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Alignment="1" quotePrefix="1">
      <alignment horizontal="right" vertical="center"/>
    </xf>
    <xf numFmtId="3" fontId="4" fillId="0" borderId="0" xfId="47" applyNumberFormat="1" applyFont="1" applyFill="1" applyAlignment="1" quotePrefix="1">
      <alignment horizontal="right" vertical="center"/>
    </xf>
    <xf numFmtId="3" fontId="4" fillId="34" borderId="25" xfId="47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8" fillId="34" borderId="13" xfId="0" applyFont="1" applyFill="1" applyBorder="1" applyAlignment="1">
      <alignment horizontal="right" vertical="center"/>
    </xf>
    <xf numFmtId="168" fontId="28" fillId="0" borderId="11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Border="1" applyAlignment="1">
      <alignment horizontal="right" vertical="center"/>
    </xf>
    <xf numFmtId="168" fontId="4" fillId="34" borderId="20" xfId="64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/>
    </xf>
    <xf numFmtId="171" fontId="28" fillId="34" borderId="22" xfId="47" applyNumberFormat="1" applyFont="1" applyFill="1" applyBorder="1" applyAlignment="1">
      <alignment horizontal="right" vertical="center"/>
    </xf>
    <xf numFmtId="171" fontId="28" fillId="34" borderId="18" xfId="47" applyNumberFormat="1" applyFont="1" applyFill="1" applyBorder="1" applyAlignment="1">
      <alignment horizontal="right" vertical="center"/>
    </xf>
    <xf numFmtId="171" fontId="28" fillId="34" borderId="49" xfId="0" applyNumberFormat="1" applyFont="1" applyFill="1" applyBorder="1" applyAlignment="1">
      <alignment vertical="center"/>
    </xf>
    <xf numFmtId="171" fontId="28" fillId="34" borderId="24" xfId="47" applyNumberFormat="1" applyFont="1" applyFill="1" applyBorder="1" applyAlignment="1">
      <alignment horizontal="right" vertical="center"/>
    </xf>
    <xf numFmtId="171" fontId="28" fillId="34" borderId="50" xfId="47" applyNumberFormat="1" applyFont="1" applyFill="1" applyBorder="1" applyAlignment="1">
      <alignment horizontal="right" vertical="center"/>
    </xf>
    <xf numFmtId="171" fontId="28" fillId="34" borderId="42" xfId="0" applyNumberFormat="1" applyFont="1" applyFill="1" applyBorder="1" applyAlignment="1">
      <alignment vertical="center"/>
    </xf>
    <xf numFmtId="168" fontId="4" fillId="34" borderId="13" xfId="0" applyNumberFormat="1" applyFont="1" applyFill="1" applyBorder="1" applyAlignment="1">
      <alignment horizontal="center" vertical="center"/>
    </xf>
    <xf numFmtId="168" fontId="4" fillId="34" borderId="24" xfId="0" applyNumberFormat="1" applyFont="1" applyFill="1" applyBorder="1" applyAlignment="1">
      <alignment horizontal="center" vertical="center"/>
    </xf>
    <xf numFmtId="168" fontId="4" fillId="34" borderId="52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/>
    </xf>
    <xf numFmtId="3" fontId="28" fillId="34" borderId="21" xfId="63" applyNumberFormat="1" applyFont="1" applyFill="1" applyBorder="1" applyAlignment="1">
      <alignment horizontal="center" vertical="center" wrapText="1"/>
      <protection/>
    </xf>
    <xf numFmtId="168" fontId="33" fillId="34" borderId="26" xfId="63" applyNumberFormat="1" applyFont="1" applyFill="1" applyBorder="1" applyAlignment="1">
      <alignment horizontal="center" vertical="center" wrapText="1"/>
      <protection/>
    </xf>
    <xf numFmtId="3" fontId="27" fillId="34" borderId="21" xfId="63" applyNumberFormat="1" applyFont="1" applyFill="1" applyBorder="1" applyAlignment="1">
      <alignment horizontal="center" vertical="center" wrapText="1"/>
      <protection/>
    </xf>
    <xf numFmtId="168" fontId="28" fillId="34" borderId="10" xfId="63" applyNumberFormat="1" applyFont="1" applyFill="1" applyBorder="1" applyAlignment="1">
      <alignment horizontal="center" vertical="center" wrapText="1"/>
      <protection/>
    </xf>
    <xf numFmtId="171" fontId="28" fillId="0" borderId="17" xfId="47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vertical="center"/>
    </xf>
    <xf numFmtId="168" fontId="28" fillId="34" borderId="12" xfId="64" applyNumberFormat="1" applyFont="1" applyFill="1" applyBorder="1" applyAlignment="1">
      <alignment horizontal="center" vertical="center"/>
    </xf>
    <xf numFmtId="171" fontId="28" fillId="34" borderId="17" xfId="64" applyNumberFormat="1" applyFont="1" applyFill="1" applyBorder="1" applyAlignment="1">
      <alignment horizontal="center" vertical="center"/>
    </xf>
    <xf numFmtId="171" fontId="28" fillId="0" borderId="17" xfId="47" applyNumberFormat="1" applyFont="1" applyFill="1" applyBorder="1" applyAlignment="1">
      <alignment vertical="center"/>
    </xf>
    <xf numFmtId="171" fontId="28" fillId="34" borderId="12" xfId="64" applyNumberFormat="1" applyFont="1" applyFill="1" applyBorder="1" applyAlignment="1">
      <alignment horizontal="center" vertical="center"/>
    </xf>
    <xf numFmtId="3" fontId="4" fillId="34" borderId="23" xfId="63" applyNumberFormat="1" applyFont="1" applyFill="1" applyBorder="1" applyAlignment="1">
      <alignment horizontal="center" vertical="center"/>
      <protection/>
    </xf>
    <xf numFmtId="168" fontId="6" fillId="0" borderId="54" xfId="64" applyNumberFormat="1" applyFont="1" applyFill="1" applyBorder="1" applyAlignment="1">
      <alignment horizontal="right" vertical="center"/>
    </xf>
    <xf numFmtId="3" fontId="4" fillId="34" borderId="55" xfId="52" applyNumberFormat="1" applyFont="1" applyFill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28" fillId="34" borderId="10" xfId="63" applyFont="1" applyFill="1" applyBorder="1" applyAlignment="1">
      <alignment horizontal="right" vertical="center"/>
      <protection/>
    </xf>
    <xf numFmtId="0" fontId="28" fillId="0" borderId="17" xfId="63" applyFont="1" applyFill="1" applyBorder="1" applyAlignment="1">
      <alignment horizontal="right" vertical="center"/>
      <protection/>
    </xf>
    <xf numFmtId="0" fontId="23" fillId="33" borderId="0" xfId="0" applyFont="1" applyFill="1" applyAlignment="1">
      <alignment vertical="center" wrapText="1"/>
    </xf>
    <xf numFmtId="0" fontId="28" fillId="34" borderId="17" xfId="63" applyFont="1" applyFill="1" applyBorder="1" applyAlignment="1">
      <alignment horizontal="right" vertical="center"/>
      <protection/>
    </xf>
    <xf numFmtId="0" fontId="28" fillId="0" borderId="11" xfId="0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right" vertical="center"/>
      <protection/>
    </xf>
    <xf numFmtId="0" fontId="4" fillId="34" borderId="17" xfId="63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right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58" applyFont="1" applyFill="1" applyProtection="1">
      <alignment/>
      <protection/>
    </xf>
    <xf numFmtId="3" fontId="28" fillId="0" borderId="23" xfId="63" applyNumberFormat="1" applyFont="1" applyFill="1" applyBorder="1" applyAlignment="1">
      <alignment horizontal="center" vertical="center" wrapText="1"/>
      <protection/>
    </xf>
    <xf numFmtId="168" fontId="33" fillId="0" borderId="20" xfId="63" applyNumberFormat="1" applyFont="1" applyFill="1" applyBorder="1" applyAlignment="1">
      <alignment horizontal="center" vertical="center" wrapText="1"/>
      <protection/>
    </xf>
    <xf numFmtId="168" fontId="28" fillId="0" borderId="12" xfId="63" applyNumberFormat="1" applyFont="1" applyFill="1" applyBorder="1" applyAlignment="1">
      <alignment horizontal="center" vertical="center" wrapText="1"/>
      <protection/>
    </xf>
    <xf numFmtId="0" fontId="40" fillId="33" borderId="31" xfId="63" applyFont="1" applyFill="1" applyBorder="1" applyAlignment="1">
      <alignment horizontal="left" vertical="center"/>
      <protection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right" vertical="center"/>
    </xf>
    <xf numFmtId="0" fontId="4" fillId="34" borderId="17" xfId="63" applyFont="1" applyFill="1" applyBorder="1" applyAlignment="1">
      <alignment vertical="center"/>
      <protection/>
    </xf>
    <xf numFmtId="0" fontId="4" fillId="34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11" xfId="63" applyFont="1" applyFill="1" applyBorder="1" applyAlignment="1">
      <alignment horizontal="center" vertical="center"/>
      <protection/>
    </xf>
    <xf numFmtId="3" fontId="4" fillId="34" borderId="50" xfId="47" applyNumberFormat="1" applyFont="1" applyFill="1" applyBorder="1" applyAlignment="1">
      <alignment horizontal="right" vertical="center"/>
    </xf>
    <xf numFmtId="168" fontId="4" fillId="34" borderId="5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8" fontId="10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49" xfId="0" applyNumberFormat="1" applyFont="1" applyFill="1" applyBorder="1" applyAlignment="1">
      <alignment horizontal="right" vertical="center"/>
    </xf>
    <xf numFmtId="3" fontId="4" fillId="34" borderId="4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8" fillId="33" borderId="11" xfId="57" applyFont="1" applyFill="1" applyBorder="1" applyProtection="1">
      <alignment/>
      <protection/>
    </xf>
    <xf numFmtId="0" fontId="8" fillId="33" borderId="15" xfId="57" applyFont="1" applyFill="1" applyBorder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8" fillId="33" borderId="14" xfId="57" applyFont="1" applyFill="1" applyBorder="1" applyProtection="1">
      <alignment/>
      <protection/>
    </xf>
    <xf numFmtId="0" fontId="8" fillId="33" borderId="12" xfId="57" applyFont="1" applyFill="1" applyBorder="1" applyProtection="1">
      <alignment/>
      <protection/>
    </xf>
    <xf numFmtId="0" fontId="7" fillId="33" borderId="13" xfId="57" applyFont="1" applyFill="1" applyBorder="1" applyProtection="1">
      <alignment/>
      <protection/>
    </xf>
    <xf numFmtId="0" fontId="8" fillId="33" borderId="10" xfId="57" applyFont="1" applyFill="1" applyBorder="1" applyProtection="1">
      <alignment/>
      <protection/>
    </xf>
    <xf numFmtId="0" fontId="8" fillId="33" borderId="13" xfId="57" applyFont="1" applyFill="1" applyBorder="1" applyProtection="1">
      <alignment/>
      <protection/>
    </xf>
    <xf numFmtId="0" fontId="8" fillId="33" borderId="16" xfId="57" applyFont="1" applyFill="1" applyBorder="1" applyProtection="1">
      <alignment/>
      <protection/>
    </xf>
    <xf numFmtId="0" fontId="7" fillId="33" borderId="12" xfId="57" applyFont="1" applyFill="1" applyBorder="1" applyProtection="1">
      <alignment/>
      <protection/>
    </xf>
    <xf numFmtId="0" fontId="8" fillId="0" borderId="14" xfId="57" applyFont="1" applyFill="1" applyBorder="1" applyAlignment="1" applyProtection="1" quotePrefix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0" borderId="15" xfId="57" applyFont="1" applyFill="1" applyBorder="1" applyProtection="1">
      <alignment/>
      <protection/>
    </xf>
    <xf numFmtId="0" fontId="7" fillId="0" borderId="13" xfId="57" applyFont="1" applyFill="1" applyBorder="1" applyProtection="1">
      <alignment/>
      <protection/>
    </xf>
    <xf numFmtId="0" fontId="8" fillId="0" borderId="11" xfId="57" applyFont="1" applyFill="1" applyBorder="1" applyProtection="1">
      <alignment/>
      <protection/>
    </xf>
    <xf numFmtId="0" fontId="8" fillId="0" borderId="10" xfId="57" applyFont="1" applyFill="1" applyBorder="1" applyProtection="1">
      <alignment/>
      <protection/>
    </xf>
    <xf numFmtId="0" fontId="8" fillId="0" borderId="16" xfId="57" applyFont="1" applyFill="1" applyBorder="1" applyProtection="1">
      <alignment/>
      <protection/>
    </xf>
    <xf numFmtId="0" fontId="8" fillId="0" borderId="11" xfId="57" applyFont="1" applyFill="1" applyBorder="1" applyAlignment="1" applyProtection="1">
      <alignment wrapText="1"/>
      <protection/>
    </xf>
    <xf numFmtId="0" fontId="8" fillId="0" borderId="15" xfId="57" applyFont="1" applyFill="1" applyBorder="1" applyAlignment="1" applyProtection="1">
      <alignment wrapText="1"/>
      <protection/>
    </xf>
    <xf numFmtId="0" fontId="7" fillId="0" borderId="12" xfId="57" applyFont="1" applyFill="1" applyBorder="1" applyProtection="1">
      <alignment/>
      <protection/>
    </xf>
    <xf numFmtId="0" fontId="7" fillId="0" borderId="14" xfId="57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34" borderId="5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4" fillId="33" borderId="10" xfId="63" applyFont="1" applyFill="1" applyBorder="1" applyAlignment="1">
      <alignment horizontal="right" vertical="center"/>
      <protection/>
    </xf>
    <xf numFmtId="3" fontId="4" fillId="33" borderId="18" xfId="47" applyNumberFormat="1" applyFont="1" applyFill="1" applyBorder="1" applyAlignment="1">
      <alignment horizontal="right" vertical="center"/>
    </xf>
    <xf numFmtId="168" fontId="4" fillId="33" borderId="26" xfId="64" applyNumberFormat="1" applyFont="1" applyFill="1" applyBorder="1" applyAlignment="1">
      <alignment horizontal="center" vertical="center"/>
    </xf>
    <xf numFmtId="168" fontId="4" fillId="33" borderId="26" xfId="0" applyNumberFormat="1" applyFont="1" applyFill="1" applyBorder="1" applyAlignment="1">
      <alignment horizontal="center" vertical="center"/>
    </xf>
    <xf numFmtId="0" fontId="11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23" fillId="33" borderId="14" xfId="59" applyFont="1" applyFill="1" applyBorder="1" applyAlignment="1">
      <alignment horizontal="center" vertical="center" wrapText="1"/>
      <protection/>
    </xf>
    <xf numFmtId="0" fontId="23" fillId="33" borderId="31" xfId="59" applyFont="1" applyFill="1" applyBorder="1" applyAlignment="1">
      <alignment horizontal="center" vertical="center" wrapText="1"/>
      <protection/>
    </xf>
    <xf numFmtId="0" fontId="34" fillId="33" borderId="31" xfId="59" applyFont="1" applyFill="1" applyBorder="1" applyAlignment="1">
      <alignment horizontal="center" vertical="center" wrapText="1"/>
      <protection/>
    </xf>
    <xf numFmtId="0" fontId="34" fillId="33" borderId="44" xfId="59" applyFont="1" applyFill="1" applyBorder="1" applyAlignment="1">
      <alignment horizontal="center" vertical="center" wrapText="1"/>
      <protection/>
    </xf>
    <xf numFmtId="0" fontId="34" fillId="33" borderId="45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28" fillId="33" borderId="31" xfId="61" applyFont="1" applyFill="1" applyBorder="1" applyAlignment="1">
      <alignment horizontal="center" vertical="center" wrapText="1"/>
      <protection/>
    </xf>
    <xf numFmtId="0" fontId="28" fillId="33" borderId="45" xfId="61" applyFont="1" applyFill="1" applyBorder="1" applyAlignment="1">
      <alignment horizontal="center" vertical="center" wrapText="1"/>
      <protection/>
    </xf>
    <xf numFmtId="0" fontId="27" fillId="33" borderId="31" xfId="61" applyFont="1" applyFill="1" applyBorder="1" applyAlignment="1">
      <alignment horizontal="center" vertical="center" wrapText="1"/>
      <protection/>
    </xf>
    <xf numFmtId="0" fontId="27" fillId="33" borderId="45" xfId="61" applyFont="1" applyFill="1" applyBorder="1" applyAlignment="1">
      <alignment horizontal="center" vertical="center" wrapText="1"/>
      <protection/>
    </xf>
    <xf numFmtId="167" fontId="28" fillId="33" borderId="31" xfId="61" applyNumberFormat="1" applyFont="1" applyFill="1" applyBorder="1" applyAlignment="1">
      <alignment horizontal="center" vertical="center"/>
      <protection/>
    </xf>
    <xf numFmtId="167" fontId="28" fillId="33" borderId="45" xfId="61" applyNumberFormat="1" applyFont="1" applyFill="1" applyBorder="1" applyAlignment="1">
      <alignment horizontal="center" vertical="center"/>
      <protection/>
    </xf>
    <xf numFmtId="0" fontId="28" fillId="33" borderId="44" xfId="61" applyFont="1" applyFill="1" applyBorder="1" applyAlignment="1">
      <alignment horizontal="center" vertical="center" wrapText="1"/>
      <protection/>
    </xf>
    <xf numFmtId="167" fontId="28" fillId="33" borderId="44" xfId="61" applyNumberFormat="1" applyFont="1" applyFill="1" applyBorder="1" applyAlignment="1">
      <alignment horizontal="center" vertical="center"/>
      <protection/>
    </xf>
    <xf numFmtId="0" fontId="28" fillId="33" borderId="31" xfId="62" applyFont="1" applyFill="1" applyBorder="1" applyAlignment="1">
      <alignment horizontal="center" vertical="center"/>
      <protection/>
    </xf>
    <xf numFmtId="0" fontId="28" fillId="33" borderId="45" xfId="62" applyFont="1" applyFill="1" applyBorder="1" applyAlignment="1">
      <alignment horizontal="center" vertical="center"/>
      <protection/>
    </xf>
    <xf numFmtId="0" fontId="27" fillId="33" borderId="31" xfId="62" applyFont="1" applyFill="1" applyBorder="1" applyAlignment="1">
      <alignment horizontal="center" vertical="center"/>
      <protection/>
    </xf>
    <xf numFmtId="0" fontId="27" fillId="33" borderId="45" xfId="62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 wrapText="1"/>
      <protection/>
    </xf>
    <xf numFmtId="0" fontId="13" fillId="0" borderId="4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45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horizontal="center" vertical="center" wrapText="1"/>
      <protection/>
    </xf>
    <xf numFmtId="0" fontId="28" fillId="0" borderId="45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1" xfId="49"/>
    <cellStyle name="Milliers_T2" xfId="50"/>
    <cellStyle name="Milliers_T3" xfId="51"/>
    <cellStyle name="Milliers_T7" xfId="52"/>
    <cellStyle name="Currency" xfId="53"/>
    <cellStyle name="Currency [0]" xfId="54"/>
    <cellStyle name="Neutre" xfId="55"/>
    <cellStyle name="Normal_Feuil1" xfId="56"/>
    <cellStyle name="Normal_maquette_trim_bordeaux" xfId="57"/>
    <cellStyle name="Normal_maquette_trim_outremer" xfId="58"/>
    <cellStyle name="Normal_T1" xfId="59"/>
    <cellStyle name="Normal_T12_13" xfId="60"/>
    <cellStyle name="Normal_T2" xfId="61"/>
    <cellStyle name="Normal_T3" xfId="62"/>
    <cellStyle name="Normal_T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400050</xdr:colOff>
      <xdr:row>9</xdr:row>
      <xdr:rowOff>28575</xdr:rowOff>
    </xdr:to>
    <xdr:pic>
      <xdr:nvPicPr>
        <xdr:cNvPr id="1" name="Picture 1" descr="Blocmarque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75" zoomScalePageLayoutView="0" workbookViewId="0" topLeftCell="A52">
      <selection activeCell="H65" sqref="H65"/>
    </sheetView>
  </sheetViews>
  <sheetFormatPr defaultColWidth="11.00390625" defaultRowHeight="12.75"/>
  <cols>
    <col min="1" max="16384" width="11.00390625" style="65" customWidth="1"/>
  </cols>
  <sheetData>
    <row r="1" spans="1:2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25.5" customHeight="1">
      <c r="A29" s="473" t="s">
        <v>63</v>
      </c>
      <c r="B29" s="473"/>
      <c r="C29" s="473"/>
      <c r="D29" s="473"/>
      <c r="E29" s="473"/>
      <c r="F29" s="473"/>
      <c r="G29" s="473"/>
      <c r="H29" s="47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25.5" customHeight="1">
      <c r="A30" s="473" t="s">
        <v>64</v>
      </c>
      <c r="B30" s="473"/>
      <c r="C30" s="473"/>
      <c r="D30" s="473"/>
      <c r="E30" s="473"/>
      <c r="F30" s="473"/>
      <c r="G30" s="473"/>
      <c r="H30" s="47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25.5" customHeight="1">
      <c r="A31" s="473" t="s">
        <v>65</v>
      </c>
      <c r="B31" s="473"/>
      <c r="C31" s="473"/>
      <c r="D31" s="473"/>
      <c r="E31" s="473"/>
      <c r="F31" s="473"/>
      <c r="G31" s="473"/>
      <c r="H31" s="47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2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27.75" customHeight="1">
      <c r="A33" s="475" t="s">
        <v>281</v>
      </c>
      <c r="B33" s="475"/>
      <c r="C33" s="475"/>
      <c r="D33" s="475"/>
      <c r="E33" s="475"/>
      <c r="F33" s="475"/>
      <c r="G33" s="475"/>
      <c r="H33" s="475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27.75" customHeight="1">
      <c r="A34" s="474" t="s">
        <v>282</v>
      </c>
      <c r="B34" s="474"/>
      <c r="C34" s="474"/>
      <c r="D34" s="474"/>
      <c r="E34" s="474"/>
      <c r="F34" s="474"/>
      <c r="G34" s="474"/>
      <c r="H34" s="47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8.75">
      <c r="A64" s="112" t="s">
        <v>70</v>
      </c>
      <c r="B64" s="64"/>
      <c r="C64" s="64"/>
      <c r="D64" s="64"/>
      <c r="E64" s="64"/>
      <c r="F64" s="64"/>
      <c r="G64" s="64"/>
      <c r="H64" s="97" t="s">
        <v>285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8.75">
      <c r="A65" s="9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8.75">
      <c r="A66" s="91" t="s">
        <v>239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</sheetData>
  <sheetProtection/>
  <mergeCells count="5">
    <mergeCell ref="A29:H29"/>
    <mergeCell ref="A30:H30"/>
    <mergeCell ref="A31:H31"/>
    <mergeCell ref="A34:H34"/>
    <mergeCell ref="A33: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37">
      <selection activeCell="H65" sqref="H65"/>
    </sheetView>
  </sheetViews>
  <sheetFormatPr defaultColWidth="11.00390625" defaultRowHeight="12.75"/>
  <cols>
    <col min="1" max="1" width="18.625" style="83" customWidth="1"/>
    <col min="2" max="2" width="11.125" style="83" customWidth="1"/>
    <col min="3" max="3" width="9.75390625" style="83" customWidth="1"/>
    <col min="4" max="4" width="11.75390625" style="83" customWidth="1"/>
    <col min="5" max="5" width="9.75390625" style="83" customWidth="1"/>
    <col min="6" max="6" width="12.25390625" style="83" customWidth="1"/>
    <col min="7" max="7" width="10.75390625" style="283" customWidth="1"/>
    <col min="8" max="8" width="9.75390625" style="83" customWidth="1"/>
    <col min="9" max="9" width="9.75390625" style="284" customWidth="1"/>
    <col min="10" max="16384" width="11.00390625" style="67" customWidth="1"/>
  </cols>
  <sheetData>
    <row r="1" spans="1:22" ht="20.25">
      <c r="A1" s="257" t="s">
        <v>34</v>
      </c>
      <c r="B1" s="258" t="s">
        <v>246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90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47.25">
      <c r="A4" s="285"/>
      <c r="B4" s="293" t="s">
        <v>40</v>
      </c>
      <c r="C4" s="292" t="s">
        <v>215</v>
      </c>
      <c r="D4" s="293" t="s">
        <v>41</v>
      </c>
      <c r="E4" s="292" t="s">
        <v>215</v>
      </c>
      <c r="F4" s="293" t="s">
        <v>60</v>
      </c>
      <c r="G4" s="293" t="s">
        <v>28</v>
      </c>
      <c r="H4" s="292" t="s">
        <v>215</v>
      </c>
      <c r="I4" s="294" t="s">
        <v>91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283</v>
      </c>
      <c r="B5" s="98">
        <v>64143</v>
      </c>
      <c r="C5" s="255">
        <f>(($B$5-$B$6)/$B$6)*100</f>
        <v>5.486210469189403</v>
      </c>
      <c r="D5" s="298">
        <v>13213</v>
      </c>
      <c r="E5" s="255">
        <f>(($D$5-$D$6)/$D$6)*100</f>
        <v>3.8676204700888297</v>
      </c>
      <c r="F5" s="98">
        <v>232</v>
      </c>
      <c r="G5" s="298">
        <f>B5+D5+F5</f>
        <v>77588</v>
      </c>
      <c r="H5" s="255">
        <f>(($G$5-$G$6)/$G$6)*100</f>
        <v>5.161290322580645</v>
      </c>
      <c r="I5" s="256">
        <f>(D5/G5)*100</f>
        <v>17.029695313708302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279</v>
      </c>
      <c r="B6" s="250">
        <v>60807</v>
      </c>
      <c r="C6" s="247">
        <v>1.9140199446911925</v>
      </c>
      <c r="D6" s="251">
        <v>12721</v>
      </c>
      <c r="E6" s="247">
        <v>2.1602955348538386</v>
      </c>
      <c r="F6" s="252">
        <v>252</v>
      </c>
      <c r="G6" s="251">
        <v>73780</v>
      </c>
      <c r="H6" s="247">
        <v>2.0103420623289</v>
      </c>
      <c r="I6" s="248">
        <v>17.241799945784766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277</v>
      </c>
      <c r="B7" s="250">
        <v>59665</v>
      </c>
      <c r="C7" s="247">
        <v>-1.0891548688703956</v>
      </c>
      <c r="D7" s="251">
        <v>12452</v>
      </c>
      <c r="E7" s="247">
        <v>-2.8174510263014128</v>
      </c>
      <c r="F7" s="252">
        <v>209</v>
      </c>
      <c r="G7" s="251">
        <v>72326</v>
      </c>
      <c r="H7" s="247">
        <v>-1.3557010365521003</v>
      </c>
      <c r="I7" s="248">
        <v>17.216491994580096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275</v>
      </c>
      <c r="B8" s="250">
        <v>60322</v>
      </c>
      <c r="C8" s="247">
        <v>1.9865758195681944</v>
      </c>
      <c r="D8" s="289">
        <v>12813</v>
      </c>
      <c r="E8" s="247">
        <v>2.430250219841714</v>
      </c>
      <c r="F8" s="252">
        <v>185</v>
      </c>
      <c r="G8" s="289">
        <v>73320</v>
      </c>
      <c r="H8" s="247">
        <v>1.956530808059739</v>
      </c>
      <c r="I8" s="248">
        <v>17.47545008183306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273</v>
      </c>
      <c r="B9" s="105">
        <v>59147</v>
      </c>
      <c r="C9" s="104">
        <v>7.477467655182439</v>
      </c>
      <c r="D9" s="377">
        <v>12509</v>
      </c>
      <c r="E9" s="104">
        <v>6.305770374776919</v>
      </c>
      <c r="F9" s="100">
        <v>257</v>
      </c>
      <c r="G9" s="377">
        <v>71913</v>
      </c>
      <c r="H9" s="104">
        <v>7.372900335946249</v>
      </c>
      <c r="I9" s="106">
        <v>17.394629621904244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271</v>
      </c>
      <c r="B10" s="250">
        <v>55032</v>
      </c>
      <c r="C10" s="247">
        <v>0.06000109092892598</v>
      </c>
      <c r="D10" s="252">
        <v>11767</v>
      </c>
      <c r="E10" s="247">
        <v>-0.050964070330417055</v>
      </c>
      <c r="F10" s="252">
        <v>176</v>
      </c>
      <c r="G10" s="252">
        <v>66975</v>
      </c>
      <c r="H10" s="247">
        <v>0.0747104968248039</v>
      </c>
      <c r="I10" s="248">
        <v>17.5692422545726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269</v>
      </c>
      <c r="B11" s="250">
        <v>54999</v>
      </c>
      <c r="C11" s="247">
        <v>-2.7650584304227146</v>
      </c>
      <c r="D11" s="289">
        <v>11773</v>
      </c>
      <c r="E11" s="247">
        <v>-1.64578111946533</v>
      </c>
      <c r="F11" s="252">
        <v>153</v>
      </c>
      <c r="G11" s="289">
        <v>66925</v>
      </c>
      <c r="H11" s="247">
        <v>-2.525524694504726</v>
      </c>
      <c r="I11" s="248">
        <v>17.591333582368325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267</v>
      </c>
      <c r="B12" s="250">
        <v>56563</v>
      </c>
      <c r="C12" s="247">
        <v>1.34922056979036</v>
      </c>
      <c r="D12" s="251">
        <v>11970</v>
      </c>
      <c r="E12" s="247">
        <v>1.1748795537148171</v>
      </c>
      <c r="F12" s="252">
        <v>126</v>
      </c>
      <c r="G12" s="251">
        <v>68659</v>
      </c>
      <c r="H12" s="247">
        <v>1.33122776982452</v>
      </c>
      <c r="I12" s="248">
        <v>17.433985347878647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265</v>
      </c>
      <c r="B13" s="105">
        <v>55810</v>
      </c>
      <c r="C13" s="104">
        <v>2.688181935270198</v>
      </c>
      <c r="D13" s="107">
        <v>11831</v>
      </c>
      <c r="E13" s="104">
        <v>1.5362169584620666</v>
      </c>
      <c r="F13" s="100">
        <v>116</v>
      </c>
      <c r="G13" s="107">
        <v>67757</v>
      </c>
      <c r="H13" s="104">
        <v>2.523869327724735</v>
      </c>
      <c r="I13" s="106">
        <v>17.460926546334697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263</v>
      </c>
      <c r="B14" s="250">
        <v>54349</v>
      </c>
      <c r="C14" s="247">
        <v>0.09023941068139962</v>
      </c>
      <c r="D14" s="251">
        <v>11652</v>
      </c>
      <c r="E14" s="247">
        <v>-2.305692965540371</v>
      </c>
      <c r="F14" s="252">
        <v>88</v>
      </c>
      <c r="G14" s="251">
        <v>66089</v>
      </c>
      <c r="H14" s="247">
        <v>-0.3287737342965298</v>
      </c>
      <c r="I14" s="248">
        <v>17.630770627487177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260</v>
      </c>
      <c r="B15" s="250">
        <v>54300</v>
      </c>
      <c r="C15" s="247">
        <v>-3.6653301635737856</v>
      </c>
      <c r="D15" s="251">
        <v>11927</v>
      </c>
      <c r="E15" s="247">
        <v>-1.1028192371475953</v>
      </c>
      <c r="F15" s="252">
        <v>80</v>
      </c>
      <c r="G15" s="251">
        <v>66307</v>
      </c>
      <c r="H15" s="247">
        <v>-3.2268892845675587</v>
      </c>
      <c r="I15" s="248">
        <v>17.98754279337023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254</v>
      </c>
      <c r="B16" s="250">
        <v>56366</v>
      </c>
      <c r="C16" s="247">
        <v>0.6589638730646284</v>
      </c>
      <c r="D16" s="251">
        <v>12060</v>
      </c>
      <c r="E16" s="247">
        <v>-0.7325705819409005</v>
      </c>
      <c r="F16" s="252">
        <v>92</v>
      </c>
      <c r="G16" s="251">
        <v>68518</v>
      </c>
      <c r="H16" s="247">
        <v>0.40150049821229705</v>
      </c>
      <c r="I16" s="248">
        <v>17.601214279459413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240</v>
      </c>
      <c r="B17" s="105">
        <v>55997</v>
      </c>
      <c r="C17" s="104">
        <v>3.418535071842795</v>
      </c>
      <c r="D17" s="107">
        <v>12149</v>
      </c>
      <c r="E17" s="104">
        <v>1.8613230485453172</v>
      </c>
      <c r="F17" s="100">
        <v>98</v>
      </c>
      <c r="G17" s="107">
        <v>68244</v>
      </c>
      <c r="H17" s="104">
        <v>3.1218834053612983</v>
      </c>
      <c r="I17" s="106">
        <v>17.80229763788758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237</v>
      </c>
      <c r="B18" s="250">
        <v>54146</v>
      </c>
      <c r="C18" s="247">
        <v>-0.6313084969719215</v>
      </c>
      <c r="D18" s="251">
        <v>11927</v>
      </c>
      <c r="E18" s="247">
        <v>-1.6573218997361479</v>
      </c>
      <c r="F18" s="252">
        <v>105</v>
      </c>
      <c r="G18" s="251">
        <v>66178</v>
      </c>
      <c r="H18" s="247">
        <v>-0.8004556901307112</v>
      </c>
      <c r="I18" s="248">
        <v>18.022605699779383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235</v>
      </c>
      <c r="B19" s="250">
        <v>54490</v>
      </c>
      <c r="C19" s="247">
        <v>-2.119633554876953</v>
      </c>
      <c r="D19" s="251">
        <v>12128</v>
      </c>
      <c r="E19" s="247">
        <v>-2.161987737979994</v>
      </c>
      <c r="F19" s="252">
        <v>94</v>
      </c>
      <c r="G19" s="251">
        <v>66712</v>
      </c>
      <c r="H19" s="247">
        <v>-2.1114877257853886</v>
      </c>
      <c r="I19" s="248">
        <v>18.17963784626454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233</v>
      </c>
      <c r="B20" s="250">
        <v>55670</v>
      </c>
      <c r="C20" s="247">
        <v>2.7387147971800836</v>
      </c>
      <c r="D20" s="251">
        <v>12396</v>
      </c>
      <c r="E20" s="247">
        <v>-0.43373493975903615</v>
      </c>
      <c r="F20" s="252">
        <v>85</v>
      </c>
      <c r="G20" s="251">
        <v>68151</v>
      </c>
      <c r="H20" s="247">
        <v>2.1447841726618706</v>
      </c>
      <c r="I20" s="248">
        <v>18.18902143768984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4" t="s">
        <v>232</v>
      </c>
      <c r="B21" s="105">
        <v>54186</v>
      </c>
      <c r="C21" s="104">
        <v>4.674883127921802</v>
      </c>
      <c r="D21" s="107">
        <v>12450</v>
      </c>
      <c r="E21" s="104">
        <v>4.674883127921802</v>
      </c>
      <c r="F21" s="100">
        <v>84</v>
      </c>
      <c r="G21" s="107">
        <v>66720</v>
      </c>
      <c r="H21" s="104">
        <v>4.245113510304205</v>
      </c>
      <c r="I21" s="106">
        <v>18.660071942446045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5" t="s">
        <v>214</v>
      </c>
      <c r="B22" s="69"/>
      <c r="C22" s="69"/>
      <c r="D22" s="69"/>
      <c r="E22" s="69"/>
      <c r="F22" s="69"/>
      <c r="G22" s="296"/>
      <c r="H22" s="69"/>
      <c r="I22" s="297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0:22" ht="12.75"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35</v>
      </c>
      <c r="B25" s="258" t="s">
        <v>247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90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7.25" customHeight="1">
      <c r="A28" s="299"/>
      <c r="B28" s="286" t="s">
        <v>61</v>
      </c>
      <c r="C28" s="287" t="s">
        <v>215</v>
      </c>
      <c r="D28" s="286" t="s">
        <v>62</v>
      </c>
      <c r="E28" s="287" t="s">
        <v>215</v>
      </c>
      <c r="F28" s="286" t="s">
        <v>60</v>
      </c>
      <c r="G28" s="286" t="s">
        <v>28</v>
      </c>
      <c r="H28" s="287" t="s">
        <v>215</v>
      </c>
      <c r="I28" s="288" t="s">
        <v>92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283</v>
      </c>
      <c r="B29" s="107">
        <v>2188</v>
      </c>
      <c r="C29" s="104">
        <f>(($B$29-$B$30)/$B$30)*100</f>
        <v>7.942772570300938</v>
      </c>
      <c r="D29" s="107">
        <v>587</v>
      </c>
      <c r="E29" s="104">
        <f>(($D$29-$D$30)/$D$30)*100</f>
        <v>2.8021015761821366</v>
      </c>
      <c r="F29" s="100">
        <v>32</v>
      </c>
      <c r="G29" s="108">
        <f>B29+D29+F29</f>
        <v>2807</v>
      </c>
      <c r="H29" s="104">
        <f>(($G$29-$G$30)/$G$30)*100</f>
        <v>7.0148684712161655</v>
      </c>
      <c r="I29" s="106">
        <f>(D29/G29)*100</f>
        <v>20.912005700035625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279</v>
      </c>
      <c r="B30" s="251">
        <v>2027</v>
      </c>
      <c r="C30" s="247">
        <v>2.0130850528434827</v>
      </c>
      <c r="D30" s="251">
        <v>571</v>
      </c>
      <c r="E30" s="247">
        <v>4.197080291970803</v>
      </c>
      <c r="F30" s="252">
        <v>25</v>
      </c>
      <c r="G30" s="291">
        <v>2623</v>
      </c>
      <c r="H30" s="247">
        <v>2.6614481409001955</v>
      </c>
      <c r="I30" s="248">
        <v>21.768966831871904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277</v>
      </c>
      <c r="B31" s="251">
        <v>1987</v>
      </c>
      <c r="C31" s="247">
        <v>0.9654471544715447</v>
      </c>
      <c r="D31" s="251">
        <v>548</v>
      </c>
      <c r="E31" s="247">
        <v>-1.083032490974729</v>
      </c>
      <c r="F31" s="252">
        <v>20</v>
      </c>
      <c r="G31" s="291">
        <v>2555</v>
      </c>
      <c r="H31" s="247">
        <v>0.5509641873278237</v>
      </c>
      <c r="I31" s="248">
        <v>21.448140900195696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275</v>
      </c>
      <c r="B32" s="251">
        <v>1968</v>
      </c>
      <c r="C32" s="247">
        <v>5.072076882007474</v>
      </c>
      <c r="D32" s="251">
        <v>554</v>
      </c>
      <c r="E32" s="247">
        <v>8.840864440078585</v>
      </c>
      <c r="F32" s="252">
        <v>19</v>
      </c>
      <c r="G32" s="291">
        <v>2541</v>
      </c>
      <c r="H32" s="247">
        <v>3.418803418803419</v>
      </c>
      <c r="I32" s="248">
        <v>21.802439984258164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273</v>
      </c>
      <c r="B33" s="107">
        <v>1873</v>
      </c>
      <c r="C33" s="104">
        <v>5.402363534046145</v>
      </c>
      <c r="D33" s="107">
        <v>509</v>
      </c>
      <c r="E33" s="104">
        <v>8.297872340425531</v>
      </c>
      <c r="F33" s="100">
        <v>75</v>
      </c>
      <c r="G33" s="108">
        <v>2457</v>
      </c>
      <c r="H33" s="104">
        <v>8.572691117984977</v>
      </c>
      <c r="I33" s="106">
        <v>20.716320716320716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271</v>
      </c>
      <c r="B34" s="251">
        <v>1777</v>
      </c>
      <c r="C34" s="247">
        <v>-3.8939967550027044</v>
      </c>
      <c r="D34" s="251">
        <v>470</v>
      </c>
      <c r="E34" s="247">
        <v>-0.423728813559322</v>
      </c>
      <c r="F34" s="252">
        <v>16</v>
      </c>
      <c r="G34" s="291">
        <v>2263</v>
      </c>
      <c r="H34" s="247">
        <v>-3.125</v>
      </c>
      <c r="I34" s="248">
        <v>20.7688908528502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269</v>
      </c>
      <c r="B35" s="251">
        <v>1849</v>
      </c>
      <c r="C35" s="247">
        <v>-0.9110396570203645</v>
      </c>
      <c r="D35" s="251">
        <v>472</v>
      </c>
      <c r="E35" s="247">
        <v>3.9647577092511015</v>
      </c>
      <c r="F35" s="252">
        <v>15</v>
      </c>
      <c r="G35" s="291">
        <v>2336</v>
      </c>
      <c r="H35" s="247">
        <v>0.21450021450021448</v>
      </c>
      <c r="I35" s="248">
        <v>20.205479452054796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267</v>
      </c>
      <c r="B36" s="251">
        <v>1866</v>
      </c>
      <c r="C36" s="247">
        <v>1.800327332242226</v>
      </c>
      <c r="D36" s="251">
        <v>454</v>
      </c>
      <c r="E36" s="247">
        <v>-7.346938775510205</v>
      </c>
      <c r="F36" s="252">
        <v>11</v>
      </c>
      <c r="G36" s="291">
        <v>2331</v>
      </c>
      <c r="H36" s="247">
        <v>0.21496130696474636</v>
      </c>
      <c r="I36" s="248">
        <v>19.47661947661948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265</v>
      </c>
      <c r="B37" s="107">
        <v>1833</v>
      </c>
      <c r="C37" s="104">
        <v>2.861952861952862</v>
      </c>
      <c r="D37" s="107">
        <v>490</v>
      </c>
      <c r="E37" s="104">
        <v>0.2044989775051125</v>
      </c>
      <c r="F37" s="100">
        <v>3</v>
      </c>
      <c r="G37" s="108">
        <v>2326</v>
      </c>
      <c r="H37" s="104">
        <v>2.241758241758242</v>
      </c>
      <c r="I37" s="106">
        <v>21.066208082545142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263</v>
      </c>
      <c r="B38" s="251">
        <v>1782</v>
      </c>
      <c r="C38" s="247">
        <v>-1</v>
      </c>
      <c r="D38" s="251">
        <v>489</v>
      </c>
      <c r="E38" s="247">
        <v>-5.048543689320388</v>
      </c>
      <c r="F38" s="252">
        <v>4</v>
      </c>
      <c r="G38" s="291">
        <v>2275</v>
      </c>
      <c r="H38" s="247">
        <v>-1.981904351572598</v>
      </c>
      <c r="I38" s="248">
        <v>21.494505494505496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260</v>
      </c>
      <c r="B39" s="251">
        <v>1800</v>
      </c>
      <c r="C39" s="247">
        <v>-2.912621359223301</v>
      </c>
      <c r="D39" s="251">
        <v>515</v>
      </c>
      <c r="E39" s="247">
        <v>-10.278745644599303</v>
      </c>
      <c r="F39" s="252">
        <v>6</v>
      </c>
      <c r="G39" s="291">
        <v>2321</v>
      </c>
      <c r="H39" s="247">
        <v>-4.603370324702015</v>
      </c>
      <c r="I39" s="248">
        <v>22.18871176217148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254</v>
      </c>
      <c r="B40" s="251">
        <v>1854</v>
      </c>
      <c r="C40" s="247">
        <v>1.477832512315271</v>
      </c>
      <c r="D40" s="251">
        <v>574</v>
      </c>
      <c r="E40" s="247">
        <v>3.6101083032490973</v>
      </c>
      <c r="F40" s="252">
        <v>5</v>
      </c>
      <c r="G40" s="291">
        <v>2433</v>
      </c>
      <c r="H40" s="247">
        <v>1.9698239731768652</v>
      </c>
      <c r="I40" s="248">
        <v>23.592272914097823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240</v>
      </c>
      <c r="B41" s="107">
        <v>1827</v>
      </c>
      <c r="C41" s="104">
        <v>6.7172897196261685</v>
      </c>
      <c r="D41" s="107">
        <v>554</v>
      </c>
      <c r="E41" s="104">
        <v>-1.5985790408525755</v>
      </c>
      <c r="F41" s="100">
        <v>5</v>
      </c>
      <c r="G41" s="108">
        <v>2386</v>
      </c>
      <c r="H41" s="104">
        <v>4.833040421792618</v>
      </c>
      <c r="I41" s="106">
        <v>23.21877619446773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237</v>
      </c>
      <c r="B42" s="251">
        <v>1712</v>
      </c>
      <c r="C42" s="247">
        <v>-5.257332595462092</v>
      </c>
      <c r="D42" s="251">
        <v>563</v>
      </c>
      <c r="E42" s="247">
        <v>-2.4263431542461005</v>
      </c>
      <c r="F42" s="252">
        <v>1</v>
      </c>
      <c r="G42" s="291">
        <v>2276</v>
      </c>
      <c r="H42" s="247">
        <v>-4.610226320201174</v>
      </c>
      <c r="I42" s="248">
        <v>24.736379613356764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235</v>
      </c>
      <c r="B43" s="251">
        <v>1807</v>
      </c>
      <c r="C43" s="247">
        <v>-3.2</v>
      </c>
      <c r="D43" s="251">
        <v>577</v>
      </c>
      <c r="E43" s="247">
        <v>-6.9</v>
      </c>
      <c r="F43" s="252">
        <v>2</v>
      </c>
      <c r="G43" s="291">
        <v>2386</v>
      </c>
      <c r="H43" s="247">
        <v>-4.1</v>
      </c>
      <c r="I43" s="248">
        <v>24.2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233</v>
      </c>
      <c r="B44" s="251">
        <v>1867</v>
      </c>
      <c r="C44" s="247">
        <v>2.8650137741046833</v>
      </c>
      <c r="D44" s="251">
        <v>620</v>
      </c>
      <c r="E44" s="247">
        <v>-3.576982892690513</v>
      </c>
      <c r="F44" s="252">
        <v>2</v>
      </c>
      <c r="G44" s="291">
        <v>2489</v>
      </c>
      <c r="H44" s="247">
        <v>1.1377488825680617</v>
      </c>
      <c r="I44" s="248">
        <v>24.909602249899557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232</v>
      </c>
      <c r="B45" s="107">
        <v>1815</v>
      </c>
      <c r="C45" s="104">
        <v>4.610951008645533</v>
      </c>
      <c r="D45" s="107">
        <v>643</v>
      </c>
      <c r="E45" s="104">
        <v>0.46875</v>
      </c>
      <c r="F45" s="100">
        <v>3</v>
      </c>
      <c r="G45" s="108">
        <v>2461</v>
      </c>
      <c r="H45" s="104">
        <v>3.4468263976460696</v>
      </c>
      <c r="I45" s="106">
        <v>26.127590410402274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214</v>
      </c>
      <c r="B46" s="69"/>
      <c r="C46" s="69"/>
      <c r="D46" s="69"/>
      <c r="E46" s="69"/>
      <c r="F46" s="69"/>
      <c r="G46" s="296"/>
      <c r="H46" s="69"/>
      <c r="I46" s="297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0:22" ht="12.75"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0:22" ht="12.75"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9" r:id="rId1"/>
  <headerFooter alignWithMargins="0">
    <oddFooter>&amp;C&amp;16page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zoomScaleSheetLayoutView="75" zoomScalePageLayoutView="0" workbookViewId="0" topLeftCell="A16">
      <selection activeCell="H65" sqref="H65"/>
    </sheetView>
  </sheetViews>
  <sheetFormatPr defaultColWidth="11.00390625" defaultRowHeight="12.75"/>
  <cols>
    <col min="1" max="1" width="18.625" style="83" customWidth="1"/>
    <col min="2" max="2" width="12.00390625" style="83" customWidth="1"/>
    <col min="3" max="3" width="9.00390625" style="83" customWidth="1"/>
    <col min="4" max="4" width="12.00390625" style="83" customWidth="1"/>
    <col min="5" max="5" width="9.00390625" style="83" customWidth="1"/>
    <col min="6" max="6" width="12.00390625" style="83" customWidth="1"/>
    <col min="7" max="7" width="9.00390625" style="83" customWidth="1"/>
    <col min="8" max="8" width="11.00390625" style="83" customWidth="1"/>
    <col min="9" max="16384" width="11.00390625" style="67" customWidth="1"/>
  </cols>
  <sheetData>
    <row r="1" spans="1:22" ht="20.25">
      <c r="A1" s="257" t="s">
        <v>36</v>
      </c>
      <c r="B1" s="258" t="s">
        <v>246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89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9:22" ht="12.75"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4.5">
      <c r="A4" s="285"/>
      <c r="B4" s="286" t="s">
        <v>58</v>
      </c>
      <c r="C4" s="287" t="s">
        <v>215</v>
      </c>
      <c r="D4" s="286" t="s">
        <v>177</v>
      </c>
      <c r="E4" s="287" t="s">
        <v>215</v>
      </c>
      <c r="F4" s="300" t="s">
        <v>28</v>
      </c>
      <c r="G4" s="287" t="s">
        <v>215</v>
      </c>
      <c r="H4" s="288" t="s">
        <v>175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283</v>
      </c>
      <c r="B5" s="98">
        <v>17027</v>
      </c>
      <c r="C5" s="255">
        <f>(($B$5-$B$6)/$B$6)*100</f>
        <v>4.594876835186437</v>
      </c>
      <c r="D5" s="98">
        <v>60561</v>
      </c>
      <c r="E5" s="255">
        <f>(($D$5-$D$6)/$D$6)*100</f>
        <v>5.321646580059477</v>
      </c>
      <c r="F5" s="98">
        <f>D5+B5</f>
        <v>77588</v>
      </c>
      <c r="G5" s="255">
        <f>(($F$5-$F$6)/$F$6)*100</f>
        <v>5.161290322580645</v>
      </c>
      <c r="H5" s="99">
        <f>(B5/F5)*100</f>
        <v>21.94540392844254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279</v>
      </c>
      <c r="B6" s="250">
        <v>16279</v>
      </c>
      <c r="C6" s="247">
        <v>-1.0816066111684997</v>
      </c>
      <c r="D6" s="252">
        <v>57501</v>
      </c>
      <c r="E6" s="247">
        <v>2.9211190463405465</v>
      </c>
      <c r="F6" s="252">
        <v>73780</v>
      </c>
      <c r="G6" s="247">
        <v>2.0103420623289</v>
      </c>
      <c r="H6" s="301">
        <v>22.064245052859853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277</v>
      </c>
      <c r="B7" s="250">
        <v>16457</v>
      </c>
      <c r="C7" s="247">
        <v>-1.977485258204777</v>
      </c>
      <c r="D7" s="252">
        <v>55869</v>
      </c>
      <c r="E7" s="247">
        <v>-1.171038899011162</v>
      </c>
      <c r="F7" s="252">
        <v>72326</v>
      </c>
      <c r="G7" s="247">
        <v>-1.3557010365521003</v>
      </c>
      <c r="H7" s="301">
        <v>22.753919752232946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275</v>
      </c>
      <c r="B8" s="250">
        <v>16789</v>
      </c>
      <c r="C8" s="247">
        <v>-0.9849020995517811</v>
      </c>
      <c r="D8" s="252">
        <v>56531</v>
      </c>
      <c r="E8" s="247">
        <v>2.8640573539312553</v>
      </c>
      <c r="F8" s="252">
        <v>73320</v>
      </c>
      <c r="G8" s="247">
        <v>1.956530808059739</v>
      </c>
      <c r="H8" s="301">
        <v>22.898254228041463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273</v>
      </c>
      <c r="B9" s="105">
        <v>16956</v>
      </c>
      <c r="C9" s="104">
        <v>7.986243790599924</v>
      </c>
      <c r="D9" s="100">
        <v>54957</v>
      </c>
      <c r="E9" s="104">
        <v>7.185068164531041</v>
      </c>
      <c r="F9" s="100">
        <v>71913</v>
      </c>
      <c r="G9" s="104">
        <v>7.372900335946249</v>
      </c>
      <c r="H9" s="101">
        <v>23.57849067623378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271</v>
      </c>
      <c r="B10" s="250">
        <v>15702</v>
      </c>
      <c r="C10" s="247">
        <v>-0.940003785250142</v>
      </c>
      <c r="D10" s="252">
        <v>51273</v>
      </c>
      <c r="E10" s="247">
        <v>0.389630731879234</v>
      </c>
      <c r="F10" s="252">
        <v>66975</v>
      </c>
      <c r="G10" s="247">
        <v>0.0747104968248039</v>
      </c>
      <c r="H10" s="301">
        <v>23.444568868980966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269</v>
      </c>
      <c r="B11" s="250">
        <v>15851</v>
      </c>
      <c r="C11" s="247">
        <v>-0.7016225020359581</v>
      </c>
      <c r="D11" s="252">
        <v>51074</v>
      </c>
      <c r="E11" s="247">
        <v>-3.0780324882344012</v>
      </c>
      <c r="F11" s="252">
        <v>66925</v>
      </c>
      <c r="G11" s="247">
        <v>-2.525524694504726</v>
      </c>
      <c r="H11" s="301">
        <v>23.68472170339933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267</v>
      </c>
      <c r="B12" s="250">
        <v>15963</v>
      </c>
      <c r="C12" s="378">
        <v>1.0508324365385833</v>
      </c>
      <c r="D12" s="250">
        <v>52696</v>
      </c>
      <c r="E12" s="247">
        <v>1.4164742109314856</v>
      </c>
      <c r="F12" s="252">
        <v>68659</v>
      </c>
      <c r="G12" s="247">
        <v>1.33122776982452</v>
      </c>
      <c r="H12" s="301">
        <v>23.249683217058216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265</v>
      </c>
      <c r="B13" s="105">
        <v>15797</v>
      </c>
      <c r="C13" s="104">
        <v>2.611237414745047</v>
      </c>
      <c r="D13" s="100">
        <v>51960</v>
      </c>
      <c r="E13" s="104">
        <v>2.4973369629541957</v>
      </c>
      <c r="F13" s="100">
        <v>67757</v>
      </c>
      <c r="G13" s="104">
        <v>2.523869327724735</v>
      </c>
      <c r="H13" s="101">
        <v>23.314196319199493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263</v>
      </c>
      <c r="B14" s="250">
        <v>15395</v>
      </c>
      <c r="C14" s="247">
        <v>-1.3267529803871299</v>
      </c>
      <c r="D14" s="252">
        <v>50694</v>
      </c>
      <c r="E14" s="247">
        <v>-0.021694113006606845</v>
      </c>
      <c r="F14" s="252">
        <v>66089</v>
      </c>
      <c r="G14" s="247">
        <v>-0.3287737342965298</v>
      </c>
      <c r="H14" s="301">
        <v>23.294345503790343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260</v>
      </c>
      <c r="B15" s="250">
        <v>15602</v>
      </c>
      <c r="C15" s="247">
        <v>-3.536540126128354</v>
      </c>
      <c r="D15" s="252">
        <v>50705</v>
      </c>
      <c r="E15" s="247">
        <v>-3.1312089255693105</v>
      </c>
      <c r="F15" s="252">
        <v>66307</v>
      </c>
      <c r="G15" s="247">
        <v>-3.2268892845675587</v>
      </c>
      <c r="H15" s="301">
        <v>23.529944048139715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254</v>
      </c>
      <c r="B16" s="250">
        <v>16174</v>
      </c>
      <c r="C16" s="247">
        <v>-0.2836004932182491</v>
      </c>
      <c r="D16" s="252">
        <v>52344</v>
      </c>
      <c r="E16" s="247">
        <v>0.6151007227433493</v>
      </c>
      <c r="F16" s="252">
        <v>68518</v>
      </c>
      <c r="G16" s="247">
        <v>0.40150049821229705</v>
      </c>
      <c r="H16" s="301">
        <v>23.605475933331387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240</v>
      </c>
      <c r="B17" s="105">
        <v>16220</v>
      </c>
      <c r="C17" s="104">
        <v>1.8012929140777005</v>
      </c>
      <c r="D17" s="100">
        <v>52024</v>
      </c>
      <c r="E17" s="104">
        <v>3.540650811025973</v>
      </c>
      <c r="F17" s="100">
        <v>68244</v>
      </c>
      <c r="G17" s="104">
        <v>3.1218834053612983</v>
      </c>
      <c r="H17" s="101">
        <v>23.76765722993963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237</v>
      </c>
      <c r="B18" s="250">
        <v>15933</v>
      </c>
      <c r="C18" s="247">
        <v>-8.928265218633895</v>
      </c>
      <c r="D18" s="252">
        <v>50245</v>
      </c>
      <c r="E18" s="247">
        <v>-0.811355022109918</v>
      </c>
      <c r="F18" s="252">
        <v>66178</v>
      </c>
      <c r="G18" s="247">
        <v>-2.895041892268639</v>
      </c>
      <c r="H18" s="301">
        <v>24.075976910755838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235</v>
      </c>
      <c r="B19" s="250">
        <v>16738</v>
      </c>
      <c r="C19" s="247">
        <v>-4.3</v>
      </c>
      <c r="D19" s="252">
        <v>49974</v>
      </c>
      <c r="E19" s="247">
        <v>-1.3</v>
      </c>
      <c r="F19" s="252">
        <v>66712</v>
      </c>
      <c r="G19" s="247">
        <v>-2.1</v>
      </c>
      <c r="H19" s="301">
        <v>25.1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233</v>
      </c>
      <c r="B20" s="250">
        <v>17495</v>
      </c>
      <c r="C20" s="247">
        <v>0.166036871636322</v>
      </c>
      <c r="D20" s="252">
        <v>50656</v>
      </c>
      <c r="E20" s="247">
        <v>2.846469322288545</v>
      </c>
      <c r="F20" s="252">
        <v>68151</v>
      </c>
      <c r="G20" s="247">
        <v>2.1447841726618706</v>
      </c>
      <c r="H20" s="301">
        <v>25.67093659667503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5" t="s">
        <v>232</v>
      </c>
      <c r="B21" s="253">
        <v>17466</v>
      </c>
      <c r="C21" s="254">
        <v>3.9828540810859083</v>
      </c>
      <c r="D21" s="379">
        <v>49254</v>
      </c>
      <c r="E21" s="254">
        <v>4.338431555310765</v>
      </c>
      <c r="F21" s="102">
        <v>66720</v>
      </c>
      <c r="G21" s="254">
        <v>4.245113510304205</v>
      </c>
      <c r="H21" s="302">
        <v>26.178057553956833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0" t="s">
        <v>214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8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9:22" ht="12.75"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37</v>
      </c>
      <c r="B25" s="258" t="s">
        <v>247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89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9:22" ht="12.75"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0.5" customHeight="1">
      <c r="A28" s="285"/>
      <c r="B28" s="286" t="s">
        <v>52</v>
      </c>
      <c r="C28" s="287" t="s">
        <v>215</v>
      </c>
      <c r="D28" s="286" t="s">
        <v>178</v>
      </c>
      <c r="E28" s="287" t="s">
        <v>215</v>
      </c>
      <c r="F28" s="300" t="s">
        <v>28</v>
      </c>
      <c r="G28" s="287" t="s">
        <v>215</v>
      </c>
      <c r="H28" s="288" t="s">
        <v>174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283</v>
      </c>
      <c r="B29" s="103">
        <v>776</v>
      </c>
      <c r="C29" s="255">
        <f>(($B$29-$B$30)/$B$30)*100</f>
        <v>-0.6402048655569782</v>
      </c>
      <c r="D29" s="98">
        <v>2031</v>
      </c>
      <c r="E29" s="255">
        <f>(($D$29-$D$30)/$D$30)*100</f>
        <v>10.260586319218241</v>
      </c>
      <c r="F29" s="98">
        <f>D29+B29</f>
        <v>2807</v>
      </c>
      <c r="G29" s="255">
        <f>(($F$29-$F$30)/$F$30)*100</f>
        <v>7.0148684712161655</v>
      </c>
      <c r="H29" s="99">
        <f>(B29/F29)*100</f>
        <v>27.64517278232989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279</v>
      </c>
      <c r="B30" s="250">
        <v>781</v>
      </c>
      <c r="C30" s="247">
        <v>1.8252933507170794</v>
      </c>
      <c r="D30" s="252">
        <v>1842</v>
      </c>
      <c r="E30" s="247">
        <v>3.0201342281879198</v>
      </c>
      <c r="F30" s="252">
        <v>2623</v>
      </c>
      <c r="G30" s="247">
        <v>2.6614481409001955</v>
      </c>
      <c r="H30" s="301">
        <v>29.775066717499048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277</v>
      </c>
      <c r="B31" s="250">
        <v>767</v>
      </c>
      <c r="C31" s="247">
        <v>3.7889039242219216</v>
      </c>
      <c r="D31" s="252">
        <v>1788</v>
      </c>
      <c r="E31" s="247">
        <v>-0.776914539400666</v>
      </c>
      <c r="F31" s="252">
        <v>2555</v>
      </c>
      <c r="G31" s="247">
        <v>0.5509641873278237</v>
      </c>
      <c r="H31" s="301">
        <v>30.019569471624262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275</v>
      </c>
      <c r="B32" s="250">
        <v>739</v>
      </c>
      <c r="C32" s="247">
        <v>4.378531073446328</v>
      </c>
      <c r="D32" s="252">
        <v>1802</v>
      </c>
      <c r="E32" s="247">
        <v>3.0303030303030303</v>
      </c>
      <c r="F32" s="252">
        <v>2541</v>
      </c>
      <c r="G32" s="247">
        <v>3.418803418803419</v>
      </c>
      <c r="H32" s="301">
        <v>29.083038173947262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273</v>
      </c>
      <c r="B33" s="105">
        <v>708</v>
      </c>
      <c r="C33" s="104">
        <v>1.5781922525107603</v>
      </c>
      <c r="D33" s="100">
        <v>1749</v>
      </c>
      <c r="E33" s="104">
        <v>11.685823754789272</v>
      </c>
      <c r="F33" s="100">
        <v>2457</v>
      </c>
      <c r="G33" s="104">
        <v>8.572691117984977</v>
      </c>
      <c r="H33" s="101">
        <v>28.815628815628813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271</v>
      </c>
      <c r="B34" s="250">
        <v>697</v>
      </c>
      <c r="C34" s="247">
        <v>-2.789400278940028</v>
      </c>
      <c r="D34" s="252">
        <v>1566</v>
      </c>
      <c r="E34" s="247">
        <v>-3.2736256948733784</v>
      </c>
      <c r="F34" s="252">
        <v>2263</v>
      </c>
      <c r="G34" s="247">
        <v>-3.125</v>
      </c>
      <c r="H34" s="301">
        <v>30.799823243482106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269</v>
      </c>
      <c r="B35" s="250">
        <v>717</v>
      </c>
      <c r="C35" s="247">
        <v>0.8438818565400843</v>
      </c>
      <c r="D35" s="252">
        <v>1619</v>
      </c>
      <c r="E35" s="247">
        <v>-0.06172839506172839</v>
      </c>
      <c r="F35" s="252">
        <v>2336</v>
      </c>
      <c r="G35" s="247">
        <v>0.21450021450021448</v>
      </c>
      <c r="H35" s="301">
        <v>30.69349315068493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267</v>
      </c>
      <c r="B36" s="250">
        <v>711</v>
      </c>
      <c r="C36" s="247">
        <v>2.008608321377331</v>
      </c>
      <c r="D36" s="252">
        <v>1620</v>
      </c>
      <c r="E36" s="247">
        <v>-0.5524861878453038</v>
      </c>
      <c r="F36" s="252">
        <v>2331</v>
      </c>
      <c r="G36" s="247">
        <v>0.21496130696474636</v>
      </c>
      <c r="H36" s="301">
        <v>30.501930501930502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265</v>
      </c>
      <c r="B37" s="105">
        <v>697</v>
      </c>
      <c r="C37" s="104">
        <v>-5.040871934604905</v>
      </c>
      <c r="D37" s="100">
        <v>1629</v>
      </c>
      <c r="E37" s="104">
        <v>5.710577547047372</v>
      </c>
      <c r="F37" s="100">
        <v>2326</v>
      </c>
      <c r="G37" s="104">
        <v>2.241758241758242</v>
      </c>
      <c r="H37" s="101">
        <v>29.96560619088564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263</v>
      </c>
      <c r="B38" s="250">
        <v>734</v>
      </c>
      <c r="C38" s="247">
        <v>1.5214384508990317</v>
      </c>
      <c r="D38" s="252">
        <v>1541</v>
      </c>
      <c r="E38" s="247">
        <v>-3.566958698372966</v>
      </c>
      <c r="F38" s="252">
        <v>2275</v>
      </c>
      <c r="G38" s="247">
        <v>-1.981904351572598</v>
      </c>
      <c r="H38" s="301">
        <v>32.26373626373626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260</v>
      </c>
      <c r="B39" s="250">
        <v>723</v>
      </c>
      <c r="C39" s="247">
        <v>-6.94980694980695</v>
      </c>
      <c r="D39" s="252">
        <v>1598</v>
      </c>
      <c r="E39" s="247">
        <v>-3.5024154589371985</v>
      </c>
      <c r="F39" s="252">
        <v>2321</v>
      </c>
      <c r="G39" s="247">
        <v>-4.603370324702015</v>
      </c>
      <c r="H39" s="301">
        <v>31.15036622145627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254</v>
      </c>
      <c r="B40" s="250">
        <v>777</v>
      </c>
      <c r="C40" s="247">
        <v>5.142083897158322</v>
      </c>
      <c r="D40" s="252">
        <v>1656</v>
      </c>
      <c r="E40" s="247">
        <v>0.546448087431694</v>
      </c>
      <c r="F40" s="252">
        <v>2433</v>
      </c>
      <c r="G40" s="247">
        <v>1.9698239731768652</v>
      </c>
      <c r="H40" s="301">
        <v>31.935881627620223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240</v>
      </c>
      <c r="B41" s="105">
        <v>739</v>
      </c>
      <c r="C41" s="104">
        <v>-3.2722513089005236</v>
      </c>
      <c r="D41" s="100">
        <v>1647</v>
      </c>
      <c r="E41" s="104">
        <v>8.928571428571429</v>
      </c>
      <c r="F41" s="100">
        <v>2386</v>
      </c>
      <c r="G41" s="104">
        <v>4.833040421792618</v>
      </c>
      <c r="H41" s="101">
        <v>30.972338642078796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237</v>
      </c>
      <c r="B42" s="250">
        <v>764</v>
      </c>
      <c r="C42" s="247">
        <v>-6.487148102815178</v>
      </c>
      <c r="D42" s="252">
        <v>1512</v>
      </c>
      <c r="E42" s="247">
        <v>-3.632887189292543</v>
      </c>
      <c r="F42" s="252">
        <v>2276</v>
      </c>
      <c r="G42" s="247">
        <v>-4.610226320201174</v>
      </c>
      <c r="H42" s="301">
        <v>33.567662565905096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235</v>
      </c>
      <c r="B43" s="250">
        <v>817</v>
      </c>
      <c r="C43" s="247">
        <v>-6.1</v>
      </c>
      <c r="D43" s="252">
        <v>1569</v>
      </c>
      <c r="E43" s="247">
        <v>-3.1</v>
      </c>
      <c r="F43" s="252">
        <v>2386</v>
      </c>
      <c r="G43" s="247">
        <v>-4.1</v>
      </c>
      <c r="H43" s="301">
        <v>34.2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233</v>
      </c>
      <c r="B44" s="250">
        <v>870</v>
      </c>
      <c r="C44" s="247">
        <v>-0.684931506849315</v>
      </c>
      <c r="D44" s="252">
        <v>1619</v>
      </c>
      <c r="E44" s="247">
        <v>2.145110410094637</v>
      </c>
      <c r="F44" s="252">
        <v>2489</v>
      </c>
      <c r="G44" s="247">
        <v>1.1377488825680617</v>
      </c>
      <c r="H44" s="301">
        <v>34.95379670550422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232</v>
      </c>
      <c r="B45" s="105">
        <v>876</v>
      </c>
      <c r="C45" s="104">
        <v>-2.341137123745819</v>
      </c>
      <c r="D45" s="100">
        <v>1585</v>
      </c>
      <c r="E45" s="104">
        <v>6.950067476383266</v>
      </c>
      <c r="F45" s="100">
        <v>2461</v>
      </c>
      <c r="G45" s="104">
        <v>3.4468263976460696</v>
      </c>
      <c r="H45" s="101">
        <v>35.59528646891508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214</v>
      </c>
      <c r="B46" s="69"/>
      <c r="C46" s="69"/>
      <c r="D46" s="69"/>
      <c r="E46" s="69"/>
      <c r="F46" s="69"/>
      <c r="G46" s="69"/>
      <c r="H46" s="69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9:22" ht="12.75"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9:22" ht="12.75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9:22" ht="12.75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9:22" ht="12.75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9:22" ht="12.75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9:22" ht="12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9:22" ht="12.75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9:22" ht="12.75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9:22" ht="12.75"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9:22" ht="12.75"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9:22" ht="12.75"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9:22" ht="12.75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9:22" ht="12.75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9:22" ht="12.75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9:22" ht="12.75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9:22" ht="12.75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9:22" ht="12.75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9:22" ht="12.75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9:22" ht="12.75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9:22" ht="12.75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9:22" ht="12.75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9:22" ht="12.75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Footer>&amp;C&amp;14page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40">
      <selection activeCell="H65" sqref="H65"/>
    </sheetView>
  </sheetViews>
  <sheetFormatPr defaultColWidth="11.00390625" defaultRowHeight="12.75"/>
  <cols>
    <col min="1" max="1" width="18.625" style="83" customWidth="1"/>
    <col min="2" max="11" width="8.75390625" style="83" customWidth="1"/>
    <col min="12" max="16384" width="11.00390625" style="67" customWidth="1"/>
  </cols>
  <sheetData>
    <row r="1" spans="1:22" ht="20.25">
      <c r="A1" s="257" t="s">
        <v>38</v>
      </c>
      <c r="B1" s="258" t="s">
        <v>246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203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496" t="s">
        <v>46</v>
      </c>
      <c r="C4" s="497"/>
      <c r="D4" s="496" t="s">
        <v>47</v>
      </c>
      <c r="E4" s="497"/>
      <c r="F4" s="496" t="s">
        <v>48</v>
      </c>
      <c r="G4" s="497"/>
      <c r="H4" s="496" t="s">
        <v>49</v>
      </c>
      <c r="I4" s="497"/>
      <c r="J4" s="494" t="s">
        <v>28</v>
      </c>
      <c r="K4" s="495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2.75">
      <c r="A5" s="303"/>
      <c r="B5" s="304" t="s">
        <v>20</v>
      </c>
      <c r="C5" s="305" t="s">
        <v>1</v>
      </c>
      <c r="D5" s="306" t="s">
        <v>20</v>
      </c>
      <c r="E5" s="305" t="s">
        <v>1</v>
      </c>
      <c r="F5" s="306" t="s">
        <v>20</v>
      </c>
      <c r="G5" s="305" t="s">
        <v>1</v>
      </c>
      <c r="H5" s="306" t="s">
        <v>20</v>
      </c>
      <c r="I5" s="305" t="s">
        <v>1</v>
      </c>
      <c r="J5" s="306" t="s">
        <v>20</v>
      </c>
      <c r="K5" s="305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92">
        <v>11207</v>
      </c>
      <c r="C6" s="93">
        <f>(B6/J6)*100</f>
        <v>65.81899336348152</v>
      </c>
      <c r="D6" s="92">
        <v>1738</v>
      </c>
      <c r="E6" s="93">
        <f>(D6/J6)*100</f>
        <v>10.207317789393317</v>
      </c>
      <c r="F6" s="92">
        <v>2191</v>
      </c>
      <c r="G6" s="93">
        <f>(F6/J6)*100</f>
        <v>12.867798202854292</v>
      </c>
      <c r="H6" s="92">
        <v>1891</v>
      </c>
      <c r="I6" s="93">
        <f>(H6/J6)*100</f>
        <v>11.105890644270863</v>
      </c>
      <c r="J6" s="92">
        <f>H6+F6+D6+B6</f>
        <v>17027</v>
      </c>
      <c r="K6" s="109">
        <f>I6+G6+E6+C6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07">
        <v>11211</v>
      </c>
      <c r="C7" s="308">
        <v>68.86786657657105</v>
      </c>
      <c r="D7" s="307">
        <v>1649</v>
      </c>
      <c r="E7" s="308">
        <v>10.129614841206463</v>
      </c>
      <c r="F7" s="307">
        <v>1813</v>
      </c>
      <c r="G7" s="308">
        <v>11.137047730204557</v>
      </c>
      <c r="H7" s="307">
        <v>1606</v>
      </c>
      <c r="I7" s="308">
        <v>9.865470852017937</v>
      </c>
      <c r="J7" s="307">
        <v>16279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07">
        <v>10979</v>
      </c>
      <c r="C8" s="308">
        <v>66.71325271920763</v>
      </c>
      <c r="D8" s="307">
        <v>1582</v>
      </c>
      <c r="E8" s="308">
        <v>9.612930667800935</v>
      </c>
      <c r="F8" s="307">
        <v>1985</v>
      </c>
      <c r="G8" s="308">
        <v>12.061736647019504</v>
      </c>
      <c r="H8" s="307">
        <v>1911</v>
      </c>
      <c r="I8" s="308">
        <v>11.612079965971926</v>
      </c>
      <c r="J8" s="307">
        <v>16457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249" t="s">
        <v>275</v>
      </c>
      <c r="B9" s="307">
        <v>11321</v>
      </c>
      <c r="C9" s="308">
        <v>67.43105604860325</v>
      </c>
      <c r="D9" s="307">
        <v>1493</v>
      </c>
      <c r="E9" s="308">
        <v>8.89272738102329</v>
      </c>
      <c r="F9" s="307">
        <v>2079</v>
      </c>
      <c r="G9" s="308">
        <v>12.383107987372686</v>
      </c>
      <c r="H9" s="307">
        <v>1896</v>
      </c>
      <c r="I9" s="308">
        <v>11.293108583000775</v>
      </c>
      <c r="J9" s="307">
        <v>16789</v>
      </c>
      <c r="K9" s="308">
        <v>100</v>
      </c>
      <c r="L9" s="465">
        <f>J6+J7+J8+J9</f>
        <v>66552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94" t="s">
        <v>273</v>
      </c>
      <c r="B10" s="92">
        <v>11221</v>
      </c>
      <c r="C10" s="93">
        <v>66.17716442557207</v>
      </c>
      <c r="D10" s="92">
        <v>1599</v>
      </c>
      <c r="E10" s="93">
        <v>9.43029016277424</v>
      </c>
      <c r="F10" s="92">
        <v>2279</v>
      </c>
      <c r="G10" s="93">
        <v>13.440669969332388</v>
      </c>
      <c r="H10" s="92">
        <v>1857</v>
      </c>
      <c r="I10" s="93">
        <v>10.951875442321303</v>
      </c>
      <c r="J10" s="92">
        <v>16956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10828</v>
      </c>
      <c r="C11" s="308">
        <v>68.95936823334607</v>
      </c>
      <c r="D11" s="307">
        <v>1525</v>
      </c>
      <c r="E11" s="308">
        <v>9.712138581072475</v>
      </c>
      <c r="F11" s="307">
        <v>1869</v>
      </c>
      <c r="G11" s="308">
        <v>11.902942300343906</v>
      </c>
      <c r="H11" s="307">
        <v>1480</v>
      </c>
      <c r="I11" s="308">
        <v>9.425550885237548</v>
      </c>
      <c r="J11" s="307">
        <v>15702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10340</v>
      </c>
      <c r="C12" s="308">
        <v>65.23247744621791</v>
      </c>
      <c r="D12" s="307">
        <v>1608</v>
      </c>
      <c r="E12" s="308">
        <v>10.144470380417639</v>
      </c>
      <c r="F12" s="307">
        <v>2040</v>
      </c>
      <c r="G12" s="308">
        <v>12.869850482619395</v>
      </c>
      <c r="H12" s="307">
        <v>1863</v>
      </c>
      <c r="I12" s="308">
        <v>11.753201690745064</v>
      </c>
      <c r="J12" s="307">
        <v>15851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10689</v>
      </c>
      <c r="C13" s="308">
        <v>66.96109753805676</v>
      </c>
      <c r="D13" s="307">
        <v>1532</v>
      </c>
      <c r="E13" s="308">
        <v>9.597193509991857</v>
      </c>
      <c r="F13" s="307">
        <v>1902</v>
      </c>
      <c r="G13" s="308">
        <v>11.915053561360645</v>
      </c>
      <c r="H13" s="307">
        <v>1840</v>
      </c>
      <c r="I13" s="308">
        <v>11.526655390590742</v>
      </c>
      <c r="J13" s="307">
        <v>15963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10397</v>
      </c>
      <c r="C14" s="93">
        <v>65.81629423308223</v>
      </c>
      <c r="D14" s="92">
        <v>1583</v>
      </c>
      <c r="E14" s="93">
        <v>10.020890042413116</v>
      </c>
      <c r="F14" s="92">
        <v>2053</v>
      </c>
      <c r="G14" s="93">
        <v>12.996138507311514</v>
      </c>
      <c r="H14" s="92">
        <v>1764</v>
      </c>
      <c r="I14" s="93">
        <v>11.166677217193138</v>
      </c>
      <c r="J14" s="92">
        <v>15797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10446</v>
      </c>
      <c r="C15" s="308">
        <v>67.85319909061384</v>
      </c>
      <c r="D15" s="307">
        <v>1709</v>
      </c>
      <c r="E15" s="308">
        <v>11.101006820396233</v>
      </c>
      <c r="F15" s="307">
        <v>1656</v>
      </c>
      <c r="G15" s="308">
        <v>10.756739201039299</v>
      </c>
      <c r="H15" s="307">
        <v>1584</v>
      </c>
      <c r="I15" s="308">
        <v>10.289054887950632</v>
      </c>
      <c r="J15" s="307">
        <v>15395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260</v>
      </c>
      <c r="B16" s="307">
        <v>10112</v>
      </c>
      <c r="C16" s="308">
        <v>64.81220356364568</v>
      </c>
      <c r="D16" s="307">
        <v>1663</v>
      </c>
      <c r="E16" s="308">
        <v>10.658889885912062</v>
      </c>
      <c r="F16" s="307">
        <v>1910</v>
      </c>
      <c r="G16" s="308">
        <v>12.242020253813614</v>
      </c>
      <c r="H16" s="307">
        <v>1917</v>
      </c>
      <c r="I16" s="308">
        <v>12.286886296628637</v>
      </c>
      <c r="J16" s="307">
        <v>15602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254</v>
      </c>
      <c r="B17" s="307">
        <v>10688</v>
      </c>
      <c r="C17" s="308">
        <v>66.08136515395078</v>
      </c>
      <c r="D17" s="307">
        <v>1596</v>
      </c>
      <c r="E17" s="308">
        <v>9.8676888833931</v>
      </c>
      <c r="F17" s="307">
        <v>2047</v>
      </c>
      <c r="G17" s="308">
        <v>12.656114752071227</v>
      </c>
      <c r="H17" s="307">
        <v>1843</v>
      </c>
      <c r="I17" s="308">
        <v>11.39483121058489</v>
      </c>
      <c r="J17" s="307">
        <v>16174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240</v>
      </c>
      <c r="B18" s="92">
        <v>10677</v>
      </c>
      <c r="C18" s="93">
        <v>65.82614056720098</v>
      </c>
      <c r="D18" s="92">
        <v>1692</v>
      </c>
      <c r="E18" s="93">
        <v>10.431565967940813</v>
      </c>
      <c r="F18" s="92">
        <v>2078</v>
      </c>
      <c r="G18" s="93">
        <v>12.811344019728729</v>
      </c>
      <c r="H18" s="92">
        <v>1773</v>
      </c>
      <c r="I18" s="93">
        <v>10.930949445129471</v>
      </c>
      <c r="J18" s="92">
        <v>16220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237</v>
      </c>
      <c r="B19" s="307">
        <v>10957</v>
      </c>
      <c r="C19" s="308">
        <v>68.76922111341241</v>
      </c>
      <c r="D19" s="307">
        <v>1699</v>
      </c>
      <c r="E19" s="308">
        <v>10.663403000062763</v>
      </c>
      <c r="F19" s="307">
        <v>1686</v>
      </c>
      <c r="G19" s="308">
        <v>10.581811334965167</v>
      </c>
      <c r="H19" s="307">
        <v>1591</v>
      </c>
      <c r="I19" s="308">
        <v>9.985564551559655</v>
      </c>
      <c r="J19" s="307">
        <v>15933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235</v>
      </c>
      <c r="B20" s="307">
        <v>11028</v>
      </c>
      <c r="C20" s="308">
        <v>65.9</v>
      </c>
      <c r="D20" s="307">
        <v>1930</v>
      </c>
      <c r="E20" s="308">
        <v>11.5</v>
      </c>
      <c r="F20" s="307">
        <v>1959</v>
      </c>
      <c r="G20" s="308">
        <v>11.7</v>
      </c>
      <c r="H20" s="307">
        <v>1821</v>
      </c>
      <c r="I20" s="308">
        <v>10.9</v>
      </c>
      <c r="J20" s="307">
        <v>16738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233</v>
      </c>
      <c r="B21" s="307">
        <v>11381</v>
      </c>
      <c r="C21" s="308">
        <v>65.05287224921406</v>
      </c>
      <c r="D21" s="307">
        <v>1677</v>
      </c>
      <c r="E21" s="308">
        <v>9.585595884538439</v>
      </c>
      <c r="F21" s="307">
        <v>2354</v>
      </c>
      <c r="G21" s="308">
        <v>13.455272935124322</v>
      </c>
      <c r="H21" s="307">
        <v>2083</v>
      </c>
      <c r="I21" s="308">
        <v>11.906258931123178</v>
      </c>
      <c r="J21" s="307">
        <v>17495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11448</v>
      </c>
      <c r="C22" s="93">
        <v>65.5444864307798</v>
      </c>
      <c r="D22" s="92">
        <v>1837</v>
      </c>
      <c r="E22" s="93">
        <v>10.517577006755984</v>
      </c>
      <c r="F22" s="92">
        <v>2214</v>
      </c>
      <c r="G22" s="93">
        <v>12.676056338028168</v>
      </c>
      <c r="H22" s="92">
        <v>1967</v>
      </c>
      <c r="I22" s="93">
        <v>11.261880224436046</v>
      </c>
      <c r="J22" s="92">
        <v>17466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93</v>
      </c>
      <c r="B25" s="258" t="s">
        <v>247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248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8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6" customHeight="1">
      <c r="A28" s="309"/>
      <c r="B28" s="498" t="s">
        <v>46</v>
      </c>
      <c r="C28" s="497"/>
      <c r="D28" s="496" t="s">
        <v>47</v>
      </c>
      <c r="E28" s="497"/>
      <c r="F28" s="496" t="s">
        <v>48</v>
      </c>
      <c r="G28" s="497"/>
      <c r="H28" s="496" t="s">
        <v>49</v>
      </c>
      <c r="I28" s="497"/>
      <c r="J28" s="494" t="s">
        <v>28</v>
      </c>
      <c r="K28" s="49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03"/>
      <c r="B29" s="304" t="s">
        <v>20</v>
      </c>
      <c r="C29" s="305" t="s">
        <v>1</v>
      </c>
      <c r="D29" s="306" t="s">
        <v>20</v>
      </c>
      <c r="E29" s="305" t="s">
        <v>1</v>
      </c>
      <c r="F29" s="306" t="s">
        <v>20</v>
      </c>
      <c r="G29" s="305" t="s">
        <v>1</v>
      </c>
      <c r="H29" s="306" t="s">
        <v>20</v>
      </c>
      <c r="I29" s="305" t="s">
        <v>1</v>
      </c>
      <c r="J29" s="306" t="s">
        <v>20</v>
      </c>
      <c r="K29" s="305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10">
        <v>523</v>
      </c>
      <c r="C30" s="109">
        <f>(B30/J30)*100</f>
        <v>67.39690721649485</v>
      </c>
      <c r="D30" s="310">
        <v>93</v>
      </c>
      <c r="E30" s="109">
        <f>(D30/J30)*100</f>
        <v>11.984536082474227</v>
      </c>
      <c r="F30" s="310">
        <v>76</v>
      </c>
      <c r="G30" s="109">
        <f>(F30/J30)*100</f>
        <v>9.793814432989691</v>
      </c>
      <c r="H30" s="310">
        <v>84</v>
      </c>
      <c r="I30" s="109">
        <f>(H30/J30)*100</f>
        <v>10.824742268041238</v>
      </c>
      <c r="J30" s="310">
        <f>H30+F30+D30+B30</f>
        <v>776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18">
        <v>577</v>
      </c>
      <c r="C31" s="308">
        <v>73.8796414852753</v>
      </c>
      <c r="D31" s="318">
        <v>64</v>
      </c>
      <c r="E31" s="308">
        <v>8.194622279129321</v>
      </c>
      <c r="F31" s="318">
        <v>74</v>
      </c>
      <c r="G31" s="308">
        <v>9.475032010243279</v>
      </c>
      <c r="H31" s="318">
        <v>66</v>
      </c>
      <c r="I31" s="308">
        <v>8.450704225352112</v>
      </c>
      <c r="J31" s="318">
        <v>781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18">
        <v>553</v>
      </c>
      <c r="C32" s="308">
        <v>72.09908735332465</v>
      </c>
      <c r="D32" s="318">
        <v>71</v>
      </c>
      <c r="E32" s="308">
        <v>9.256844850065189</v>
      </c>
      <c r="F32" s="318">
        <v>67</v>
      </c>
      <c r="G32" s="308">
        <v>8.735332464146023</v>
      </c>
      <c r="H32" s="318">
        <v>76</v>
      </c>
      <c r="I32" s="308">
        <v>9.908735332464145</v>
      </c>
      <c r="J32" s="318">
        <v>767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275</v>
      </c>
      <c r="B33" s="318">
        <v>507</v>
      </c>
      <c r="C33" s="308">
        <v>68.6062246278755</v>
      </c>
      <c r="D33" s="318">
        <v>79</v>
      </c>
      <c r="E33" s="308">
        <v>10.690121786197563</v>
      </c>
      <c r="F33" s="318">
        <v>69</v>
      </c>
      <c r="G33" s="308">
        <v>9.336941813261165</v>
      </c>
      <c r="H33" s="318">
        <v>84</v>
      </c>
      <c r="I33" s="308">
        <v>11.366711772665765</v>
      </c>
      <c r="J33" s="318">
        <v>739</v>
      </c>
      <c r="K33" s="308">
        <v>100</v>
      </c>
    </row>
    <row r="34" spans="1:22" ht="21" customHeight="1">
      <c r="A34" s="94" t="s">
        <v>273</v>
      </c>
      <c r="B34" s="354">
        <v>495</v>
      </c>
      <c r="C34" s="93">
        <v>69.91525423728814</v>
      </c>
      <c r="D34" s="354">
        <v>62</v>
      </c>
      <c r="E34" s="93">
        <v>8.757062146892656</v>
      </c>
      <c r="F34" s="354">
        <v>72</v>
      </c>
      <c r="G34" s="93">
        <v>10.16949152542373</v>
      </c>
      <c r="H34" s="354">
        <v>79</v>
      </c>
      <c r="I34" s="93">
        <v>11.158192090395481</v>
      </c>
      <c r="J34" s="354">
        <v>708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07">
        <v>510</v>
      </c>
      <c r="C35" s="308">
        <v>73.17073170731707</v>
      </c>
      <c r="D35" s="307">
        <v>51</v>
      </c>
      <c r="E35" s="308">
        <v>7.317073170731707</v>
      </c>
      <c r="F35" s="307">
        <v>64</v>
      </c>
      <c r="G35" s="308">
        <v>9.182209469153516</v>
      </c>
      <c r="H35" s="307">
        <v>72</v>
      </c>
      <c r="I35" s="308">
        <v>10.329985652797705</v>
      </c>
      <c r="J35" s="307">
        <v>697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518</v>
      </c>
      <c r="C36" s="308">
        <v>72.24546722454673</v>
      </c>
      <c r="D36" s="307">
        <v>71</v>
      </c>
      <c r="E36" s="308">
        <v>9.902370990237099</v>
      </c>
      <c r="F36" s="307">
        <v>54</v>
      </c>
      <c r="G36" s="308">
        <v>7.531380753138076</v>
      </c>
      <c r="H36" s="307">
        <v>74</v>
      </c>
      <c r="I36" s="308">
        <v>10.320781032078104</v>
      </c>
      <c r="J36" s="307">
        <v>717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513</v>
      </c>
      <c r="C37" s="308">
        <v>72.15189873417721</v>
      </c>
      <c r="D37" s="307">
        <v>62</v>
      </c>
      <c r="E37" s="308">
        <v>8.720112517580873</v>
      </c>
      <c r="F37" s="307">
        <v>61</v>
      </c>
      <c r="G37" s="308">
        <v>8.579465541490858</v>
      </c>
      <c r="H37" s="307">
        <v>75</v>
      </c>
      <c r="I37" s="308">
        <v>10.548523206751055</v>
      </c>
      <c r="J37" s="307">
        <v>711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479</v>
      </c>
      <c r="C38" s="93">
        <v>68.72309899569584</v>
      </c>
      <c r="D38" s="92">
        <v>70</v>
      </c>
      <c r="E38" s="93">
        <v>10.043041606886657</v>
      </c>
      <c r="F38" s="92">
        <v>54</v>
      </c>
      <c r="G38" s="93">
        <v>7.747489239598278</v>
      </c>
      <c r="H38" s="92">
        <v>94</v>
      </c>
      <c r="I38" s="93">
        <v>13.486370157819225</v>
      </c>
      <c r="J38" s="92">
        <v>697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540</v>
      </c>
      <c r="C39" s="308">
        <v>73.56948228882834</v>
      </c>
      <c r="D39" s="307">
        <v>77</v>
      </c>
      <c r="E39" s="308">
        <v>10.490463215258854</v>
      </c>
      <c r="F39" s="307">
        <v>38</v>
      </c>
      <c r="G39" s="308">
        <v>5.177111716621254</v>
      </c>
      <c r="H39" s="307">
        <v>79</v>
      </c>
      <c r="I39" s="308">
        <v>10.762942779291553</v>
      </c>
      <c r="J39" s="307">
        <v>734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260</v>
      </c>
      <c r="B40" s="307">
        <v>510</v>
      </c>
      <c r="C40" s="308">
        <v>70.53941908713693</v>
      </c>
      <c r="D40" s="307">
        <v>67</v>
      </c>
      <c r="E40" s="308">
        <v>9.266943291839558</v>
      </c>
      <c r="F40" s="307">
        <v>60</v>
      </c>
      <c r="G40" s="308">
        <v>8.29875518672199</v>
      </c>
      <c r="H40" s="307">
        <v>86</v>
      </c>
      <c r="I40" s="308">
        <v>11.89488243430152</v>
      </c>
      <c r="J40" s="307">
        <v>723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254</v>
      </c>
      <c r="B41" s="307">
        <v>536</v>
      </c>
      <c r="C41" s="308">
        <v>68.98326898326899</v>
      </c>
      <c r="D41" s="307">
        <v>69</v>
      </c>
      <c r="E41" s="308">
        <v>8.880308880308881</v>
      </c>
      <c r="F41" s="307">
        <v>79</v>
      </c>
      <c r="G41" s="308">
        <v>10.167310167310168</v>
      </c>
      <c r="H41" s="307">
        <v>93</v>
      </c>
      <c r="I41" s="308">
        <v>11.96911196911197</v>
      </c>
      <c r="J41" s="307">
        <v>777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240</v>
      </c>
      <c r="B42" s="92">
        <v>526</v>
      </c>
      <c r="C42" s="93">
        <v>71.17726657645467</v>
      </c>
      <c r="D42" s="92">
        <v>80</v>
      </c>
      <c r="E42" s="93">
        <v>10.825439783491204</v>
      </c>
      <c r="F42" s="92">
        <v>53</v>
      </c>
      <c r="G42" s="93">
        <v>7.171853856562922</v>
      </c>
      <c r="H42" s="92">
        <v>80</v>
      </c>
      <c r="I42" s="93">
        <v>10.825439783491204</v>
      </c>
      <c r="J42" s="92">
        <v>739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237</v>
      </c>
      <c r="B43" s="307">
        <v>553</v>
      </c>
      <c r="C43" s="308">
        <v>72.38219895287958</v>
      </c>
      <c r="D43" s="307">
        <v>66</v>
      </c>
      <c r="E43" s="308">
        <v>8.638743455497382</v>
      </c>
      <c r="F43" s="307">
        <v>61</v>
      </c>
      <c r="G43" s="308">
        <v>7.984293193717278</v>
      </c>
      <c r="H43" s="307">
        <v>84</v>
      </c>
      <c r="I43" s="308">
        <v>10.99476439790576</v>
      </c>
      <c r="J43" s="307">
        <v>764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235</v>
      </c>
      <c r="B44" s="307">
        <v>594</v>
      </c>
      <c r="C44" s="308">
        <v>72.7</v>
      </c>
      <c r="D44" s="307">
        <v>79</v>
      </c>
      <c r="E44" s="308">
        <v>9.7</v>
      </c>
      <c r="F44" s="307">
        <v>54</v>
      </c>
      <c r="G44" s="308">
        <v>6.6</v>
      </c>
      <c r="H44" s="307">
        <v>90</v>
      </c>
      <c r="I44" s="308">
        <v>11</v>
      </c>
      <c r="J44" s="307">
        <v>917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233</v>
      </c>
      <c r="B45" s="307">
        <v>626</v>
      </c>
      <c r="C45" s="308">
        <v>71.95402298850576</v>
      </c>
      <c r="D45" s="307">
        <v>78</v>
      </c>
      <c r="E45" s="308">
        <v>8.96551724137931</v>
      </c>
      <c r="F45" s="307">
        <v>72</v>
      </c>
      <c r="G45" s="308">
        <v>8.275862068965518</v>
      </c>
      <c r="H45" s="307">
        <v>94</v>
      </c>
      <c r="I45" s="308">
        <v>10.804597701149426</v>
      </c>
      <c r="J45" s="307">
        <v>870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>
        <v>635</v>
      </c>
      <c r="C46" s="420">
        <v>72.48858447488584</v>
      </c>
      <c r="D46" s="419">
        <v>87</v>
      </c>
      <c r="E46" s="420">
        <v>9.931506849315069</v>
      </c>
      <c r="F46" s="419">
        <v>65</v>
      </c>
      <c r="G46" s="420">
        <v>7.4200913242009126</v>
      </c>
      <c r="H46" s="419">
        <v>89</v>
      </c>
      <c r="I46" s="420">
        <v>10.159817351598173</v>
      </c>
      <c r="J46" s="419">
        <v>876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2:22" ht="12.75"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2:22" ht="12.75"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0">
    <mergeCell ref="J4:K4"/>
    <mergeCell ref="B4:C4"/>
    <mergeCell ref="D4:E4"/>
    <mergeCell ref="F4:G4"/>
    <mergeCell ref="H4:I4"/>
    <mergeCell ref="J28:K28"/>
    <mergeCell ref="B28:C28"/>
    <mergeCell ref="D28:E28"/>
    <mergeCell ref="F28:G28"/>
    <mergeCell ref="H28:I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&amp;C&amp;14page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1">
      <selection activeCell="H65" sqref="H65"/>
    </sheetView>
  </sheetViews>
  <sheetFormatPr defaultColWidth="11.00390625" defaultRowHeight="12.75"/>
  <cols>
    <col min="1" max="1" width="18.625" style="83" customWidth="1"/>
    <col min="2" max="9" width="10.375" style="83" customWidth="1"/>
    <col min="10" max="16384" width="11.00390625" style="67" customWidth="1"/>
  </cols>
  <sheetData>
    <row r="1" spans="1:22" ht="20.25">
      <c r="A1" s="257" t="s">
        <v>94</v>
      </c>
      <c r="B1" s="258" t="s">
        <v>246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204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6" customHeight="1">
      <c r="A4" s="311"/>
      <c r="B4" s="503" t="s">
        <v>71</v>
      </c>
      <c r="C4" s="502"/>
      <c r="D4" s="503" t="s">
        <v>50</v>
      </c>
      <c r="E4" s="502"/>
      <c r="F4" s="503" t="s">
        <v>51</v>
      </c>
      <c r="G4" s="502"/>
      <c r="H4" s="499" t="s">
        <v>28</v>
      </c>
      <c r="I4" s="500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5.75">
      <c r="A5" s="312"/>
      <c r="B5" s="313" t="s">
        <v>20</v>
      </c>
      <c r="C5" s="314" t="s">
        <v>1</v>
      </c>
      <c r="D5" s="315" t="s">
        <v>20</v>
      </c>
      <c r="E5" s="314" t="s">
        <v>1</v>
      </c>
      <c r="F5" s="315" t="s">
        <v>20</v>
      </c>
      <c r="G5" s="314" t="s">
        <v>1</v>
      </c>
      <c r="H5" s="315" t="s">
        <v>20</v>
      </c>
      <c r="I5" s="314" t="s">
        <v>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310">
        <v>4</v>
      </c>
      <c r="C6" s="109">
        <f>(B6/H6)*100</f>
        <v>0.006604910751143475</v>
      </c>
      <c r="D6" s="310">
        <v>52713</v>
      </c>
      <c r="E6" s="109">
        <f>(D6/H6)*100</f>
        <v>87.0411651062565</v>
      </c>
      <c r="F6" s="310">
        <v>7844</v>
      </c>
      <c r="G6" s="109">
        <f>(F6/H6)*100</f>
        <v>12.952229982992355</v>
      </c>
      <c r="H6" s="310">
        <f>$F$6+$D$6+$B$6</f>
        <v>60561</v>
      </c>
      <c r="I6" s="109">
        <f>G6+E6+C6</f>
        <v>100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18">
        <v>4</v>
      </c>
      <c r="C7" s="308">
        <v>0.006956400758247683</v>
      </c>
      <c r="D7" s="318">
        <v>49663</v>
      </c>
      <c r="E7" s="308">
        <v>86.36893271421367</v>
      </c>
      <c r="F7" s="318">
        <v>7834</v>
      </c>
      <c r="G7" s="308">
        <v>13.624110885028088</v>
      </c>
      <c r="H7" s="318">
        <v>57501</v>
      </c>
      <c r="I7" s="308">
        <v>100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18">
        <v>0</v>
      </c>
      <c r="C8" s="308">
        <v>0</v>
      </c>
      <c r="D8" s="318">
        <v>47961</v>
      </c>
      <c r="E8" s="308">
        <v>85.84545991515867</v>
      </c>
      <c r="F8" s="318">
        <v>7908</v>
      </c>
      <c r="G8" s="308">
        <v>14.154540084841324</v>
      </c>
      <c r="H8" s="318">
        <v>55869</v>
      </c>
      <c r="I8" s="308">
        <v>100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9" s="83" customFormat="1" ht="21" customHeight="1">
      <c r="A9" s="249" t="s">
        <v>275</v>
      </c>
      <c r="B9" s="318">
        <v>4</v>
      </c>
      <c r="C9" s="308">
        <v>0.007075763740248713</v>
      </c>
      <c r="D9" s="318">
        <v>48579</v>
      </c>
      <c r="E9" s="308">
        <v>85.93338168438555</v>
      </c>
      <c r="F9" s="318">
        <v>7948</v>
      </c>
      <c r="G9" s="308">
        <v>14.059542551874193</v>
      </c>
      <c r="H9" s="318">
        <v>56531</v>
      </c>
      <c r="I9" s="308">
        <v>100</v>
      </c>
    </row>
    <row r="10" spans="1:22" ht="21" customHeight="1">
      <c r="A10" s="94" t="s">
        <v>273</v>
      </c>
      <c r="B10" s="354">
        <v>1</v>
      </c>
      <c r="C10" s="93">
        <v>0.001819604417999527</v>
      </c>
      <c r="D10" s="354">
        <v>47023</v>
      </c>
      <c r="E10" s="93">
        <v>85.56325854759176</v>
      </c>
      <c r="F10" s="354">
        <v>7933</v>
      </c>
      <c r="G10" s="93">
        <v>14.434921847990248</v>
      </c>
      <c r="H10" s="354">
        <v>54957</v>
      </c>
      <c r="I10" s="93">
        <v>100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</v>
      </c>
      <c r="C11" s="308">
        <v>0.0019503442357576113</v>
      </c>
      <c r="D11" s="307">
        <v>43356</v>
      </c>
      <c r="E11" s="308">
        <v>84.55912468550699</v>
      </c>
      <c r="F11" s="307">
        <v>7916</v>
      </c>
      <c r="G11" s="308">
        <v>15.43892497025725</v>
      </c>
      <c r="H11" s="307">
        <v>51273</v>
      </c>
      <c r="I11" s="308">
        <v>100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0</v>
      </c>
      <c r="C12" s="308">
        <v>0</v>
      </c>
      <c r="D12" s="307">
        <v>43256</v>
      </c>
      <c r="E12" s="308">
        <v>84.69279868426204</v>
      </c>
      <c r="F12" s="307">
        <v>7818</v>
      </c>
      <c r="G12" s="308">
        <v>15.307201315737947</v>
      </c>
      <c r="H12" s="307">
        <v>51074</v>
      </c>
      <c r="I12" s="308">
        <v>100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2</v>
      </c>
      <c r="C13" s="308">
        <v>0.0037953544861090024</v>
      </c>
      <c r="D13" s="307">
        <v>44687</v>
      </c>
      <c r="E13" s="308">
        <v>84.8015029603765</v>
      </c>
      <c r="F13" s="307">
        <v>8007</v>
      </c>
      <c r="G13" s="308">
        <v>15.19470168513739</v>
      </c>
      <c r="H13" s="307">
        <v>52696</v>
      </c>
      <c r="I13" s="308">
        <v>100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4</v>
      </c>
      <c r="C14" s="93">
        <v>0.007698229407236336</v>
      </c>
      <c r="D14" s="92">
        <v>43936</v>
      </c>
      <c r="E14" s="93">
        <v>84.55735180908391</v>
      </c>
      <c r="F14" s="92">
        <v>8020</v>
      </c>
      <c r="G14" s="93">
        <v>15.434949961508854</v>
      </c>
      <c r="H14" s="92">
        <v>51960</v>
      </c>
      <c r="I14" s="93">
        <v>100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5</v>
      </c>
      <c r="C15" s="308">
        <v>0.009863100169645322</v>
      </c>
      <c r="D15" s="307">
        <v>42743</v>
      </c>
      <c r="E15" s="308">
        <v>84.31569811023</v>
      </c>
      <c r="F15" s="307">
        <v>7946</v>
      </c>
      <c r="G15" s="308">
        <v>15.674438789600348</v>
      </c>
      <c r="H15" s="307">
        <v>50694</v>
      </c>
      <c r="I15" s="308">
        <v>100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260</v>
      </c>
      <c r="B16" s="307">
        <v>6</v>
      </c>
      <c r="C16" s="308">
        <v>0.01183315254905828</v>
      </c>
      <c r="D16" s="307">
        <v>42723</v>
      </c>
      <c r="E16" s="308">
        <v>84.25796272556947</v>
      </c>
      <c r="F16" s="307">
        <v>7976</v>
      </c>
      <c r="G16" s="308">
        <v>15.730204121881473</v>
      </c>
      <c r="H16" s="307">
        <v>50705</v>
      </c>
      <c r="I16" s="308">
        <v>100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254</v>
      </c>
      <c r="B17" s="307">
        <v>1</v>
      </c>
      <c r="C17" s="308">
        <v>0.0019104386367109888</v>
      </c>
      <c r="D17" s="307">
        <v>44099</v>
      </c>
      <c r="E17" s="308">
        <v>84.2484334403179</v>
      </c>
      <c r="F17" s="307">
        <v>8244</v>
      </c>
      <c r="G17" s="308">
        <v>15.74965612104539</v>
      </c>
      <c r="H17" s="307">
        <v>52344</v>
      </c>
      <c r="I17" s="308">
        <v>100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240</v>
      </c>
      <c r="B18" s="92">
        <v>2</v>
      </c>
      <c r="C18" s="93">
        <v>0.003844379517145933</v>
      </c>
      <c r="D18" s="92">
        <v>43785</v>
      </c>
      <c r="E18" s="93">
        <v>84.16307857911734</v>
      </c>
      <c r="F18" s="92">
        <v>8237</v>
      </c>
      <c r="G18" s="93">
        <v>15.833077041365524</v>
      </c>
      <c r="H18" s="92">
        <v>52024</v>
      </c>
      <c r="I18" s="93">
        <v>100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237</v>
      </c>
      <c r="B19" s="307">
        <v>2</v>
      </c>
      <c r="C19" s="308">
        <v>0.003980495571698677</v>
      </c>
      <c r="D19" s="307">
        <v>41937</v>
      </c>
      <c r="E19" s="308">
        <v>83.4650213951637</v>
      </c>
      <c r="F19" s="307">
        <v>8306</v>
      </c>
      <c r="G19" s="308">
        <v>16.5309981092646</v>
      </c>
      <c r="H19" s="307">
        <v>50245</v>
      </c>
      <c r="I19" s="308">
        <v>100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235</v>
      </c>
      <c r="B20" s="307">
        <v>2</v>
      </c>
      <c r="C20" s="308">
        <v>0</v>
      </c>
      <c r="D20" s="307">
        <v>41756</v>
      </c>
      <c r="E20" s="308">
        <v>83.6</v>
      </c>
      <c r="F20" s="307">
        <v>8216</v>
      </c>
      <c r="G20" s="308">
        <v>16.4</v>
      </c>
      <c r="H20" s="307">
        <v>49974</v>
      </c>
      <c r="I20" s="308">
        <v>100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233</v>
      </c>
      <c r="B21" s="307">
        <v>2</v>
      </c>
      <c r="C21" s="308">
        <v>0.003948199620972836</v>
      </c>
      <c r="D21" s="307">
        <v>42316</v>
      </c>
      <c r="E21" s="308">
        <v>83.53600758054327</v>
      </c>
      <c r="F21" s="307">
        <v>8338</v>
      </c>
      <c r="G21" s="308">
        <v>16.460044219835755</v>
      </c>
      <c r="H21" s="307">
        <v>50656</v>
      </c>
      <c r="I21" s="308">
        <v>100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3</v>
      </c>
      <c r="C22" s="93">
        <v>0.006090875867949811</v>
      </c>
      <c r="D22" s="92">
        <v>40949</v>
      </c>
      <c r="E22" s="93">
        <v>83.13842530555894</v>
      </c>
      <c r="F22" s="92">
        <v>8302</v>
      </c>
      <c r="G22" s="93">
        <v>16.85548381857311</v>
      </c>
      <c r="H22" s="92">
        <v>49254</v>
      </c>
      <c r="I22" s="93">
        <v>100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73</v>
      </c>
      <c r="B25" s="258" t="s">
        <v>247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205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 customHeight="1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8.25" customHeight="1">
      <c r="A28" s="312"/>
      <c r="B28" s="501" t="s">
        <v>71</v>
      </c>
      <c r="C28" s="502"/>
      <c r="D28" s="503" t="s">
        <v>50</v>
      </c>
      <c r="E28" s="502"/>
      <c r="F28" s="503" t="s">
        <v>51</v>
      </c>
      <c r="G28" s="502"/>
      <c r="H28" s="499" t="s">
        <v>28</v>
      </c>
      <c r="I28" s="500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6"/>
      <c r="B29" s="313" t="s">
        <v>20</v>
      </c>
      <c r="C29" s="314" t="s">
        <v>1</v>
      </c>
      <c r="D29" s="315" t="s">
        <v>20</v>
      </c>
      <c r="E29" s="314" t="s">
        <v>1</v>
      </c>
      <c r="F29" s="315" t="s">
        <v>20</v>
      </c>
      <c r="G29" s="314" t="s">
        <v>1</v>
      </c>
      <c r="H29" s="315" t="s">
        <v>20</v>
      </c>
      <c r="I29" s="314" t="s">
        <v>1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47">
        <v>0</v>
      </c>
      <c r="C30" s="109"/>
      <c r="D30" s="92">
        <v>1663</v>
      </c>
      <c r="E30" s="109">
        <f>(D30/H30)*100</f>
        <v>81.88084687346134</v>
      </c>
      <c r="F30" s="92">
        <v>368</v>
      </c>
      <c r="G30" s="109">
        <f>(F30/H30)*100</f>
        <v>18.119153126538652</v>
      </c>
      <c r="H30" s="92">
        <f>$B$30+$F$30+$D$30</f>
        <v>2031</v>
      </c>
      <c r="I30" s="109">
        <f>G30+E30+C30</f>
        <v>99.99999999999999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48">
        <v>0</v>
      </c>
      <c r="C31" s="308"/>
      <c r="D31" s="307">
        <v>1474</v>
      </c>
      <c r="E31" s="308">
        <v>80.02171552660153</v>
      </c>
      <c r="F31" s="307">
        <v>368</v>
      </c>
      <c r="G31" s="308">
        <v>19.97828447339848</v>
      </c>
      <c r="H31" s="307">
        <v>1842</v>
      </c>
      <c r="I31" s="308">
        <v>100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48">
        <v>0</v>
      </c>
      <c r="C32" s="308"/>
      <c r="D32" s="307">
        <v>1340</v>
      </c>
      <c r="E32" s="308">
        <v>74.9440715883669</v>
      </c>
      <c r="F32" s="307">
        <v>448</v>
      </c>
      <c r="G32" s="308">
        <v>25.05592841163311</v>
      </c>
      <c r="H32" s="307">
        <v>1788</v>
      </c>
      <c r="I32" s="308">
        <v>100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9" s="83" customFormat="1" ht="21" customHeight="1">
      <c r="A33" s="249" t="s">
        <v>275</v>
      </c>
      <c r="B33" s="348">
        <v>0</v>
      </c>
      <c r="C33" s="308"/>
      <c r="D33" s="307">
        <v>1404</v>
      </c>
      <c r="E33" s="308">
        <v>77.9134295227525</v>
      </c>
      <c r="F33" s="307">
        <v>398</v>
      </c>
      <c r="G33" s="308">
        <v>22.086570477247502</v>
      </c>
      <c r="H33" s="307">
        <v>1802</v>
      </c>
      <c r="I33" s="308">
        <v>100</v>
      </c>
    </row>
    <row r="34" spans="1:22" ht="21" customHeight="1">
      <c r="A34" s="94" t="s">
        <v>273</v>
      </c>
      <c r="B34" s="92">
        <v>0</v>
      </c>
      <c r="C34" s="93"/>
      <c r="D34" s="92">
        <v>1390</v>
      </c>
      <c r="E34" s="93">
        <v>79.4739851343625</v>
      </c>
      <c r="F34" s="92">
        <v>359</v>
      </c>
      <c r="G34" s="93">
        <v>20.526014865637507</v>
      </c>
      <c r="H34" s="92">
        <v>1749</v>
      </c>
      <c r="I34" s="93">
        <v>100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18">
        <v>0</v>
      </c>
      <c r="C35" s="308"/>
      <c r="D35" s="318">
        <v>1235</v>
      </c>
      <c r="E35" s="308">
        <v>78.86334610472542</v>
      </c>
      <c r="F35" s="318">
        <v>331</v>
      </c>
      <c r="G35" s="308">
        <v>21.136653895274584</v>
      </c>
      <c r="H35" s="318">
        <v>1566</v>
      </c>
      <c r="I35" s="308">
        <v>100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0</v>
      </c>
      <c r="C36" s="308"/>
      <c r="D36" s="307">
        <v>1284</v>
      </c>
      <c r="E36" s="308">
        <v>79.30821494749846</v>
      </c>
      <c r="F36" s="307">
        <v>335</v>
      </c>
      <c r="G36" s="308">
        <v>20.691785052501544</v>
      </c>
      <c r="H36" s="307">
        <v>1619</v>
      </c>
      <c r="I36" s="308">
        <v>100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0</v>
      </c>
      <c r="C37" s="308"/>
      <c r="D37" s="307">
        <v>1284</v>
      </c>
      <c r="E37" s="308">
        <v>79.30821494749846</v>
      </c>
      <c r="F37" s="307">
        <v>336</v>
      </c>
      <c r="G37" s="308">
        <v>20.691785052501544</v>
      </c>
      <c r="H37" s="307">
        <v>1620</v>
      </c>
      <c r="I37" s="308">
        <v>100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0</v>
      </c>
      <c r="C38" s="93"/>
      <c r="D38" s="92">
        <v>1278</v>
      </c>
      <c r="E38" s="93">
        <v>78.45303867403315</v>
      </c>
      <c r="F38" s="92">
        <v>351</v>
      </c>
      <c r="G38" s="93">
        <v>21.54696132596685</v>
      </c>
      <c r="H38" s="92">
        <v>1629</v>
      </c>
      <c r="I38" s="93">
        <v>100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1</v>
      </c>
      <c r="C39" s="308"/>
      <c r="D39" s="307">
        <v>1200</v>
      </c>
      <c r="E39" s="308">
        <v>77.87151200519143</v>
      </c>
      <c r="F39" s="307">
        <v>340</v>
      </c>
      <c r="G39" s="308">
        <v>22.063595068137573</v>
      </c>
      <c r="H39" s="307">
        <v>1541</v>
      </c>
      <c r="I39" s="308">
        <v>99.93510707332901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260</v>
      </c>
      <c r="B40" s="307">
        <v>0</v>
      </c>
      <c r="C40" s="308"/>
      <c r="D40" s="307">
        <v>1272</v>
      </c>
      <c r="E40" s="308">
        <v>79.59949937421777</v>
      </c>
      <c r="F40" s="307">
        <v>326</v>
      </c>
      <c r="G40" s="308">
        <v>20.40050062578223</v>
      </c>
      <c r="H40" s="307">
        <v>1598</v>
      </c>
      <c r="I40" s="308">
        <v>100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254</v>
      </c>
      <c r="B41" s="307">
        <v>0</v>
      </c>
      <c r="C41" s="308"/>
      <c r="D41" s="307">
        <v>1323</v>
      </c>
      <c r="E41" s="308">
        <v>79.9</v>
      </c>
      <c r="F41" s="307">
        <v>333</v>
      </c>
      <c r="G41" s="308">
        <v>20.1</v>
      </c>
      <c r="H41" s="307">
        <v>1656</v>
      </c>
      <c r="I41" s="308">
        <v>100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240</v>
      </c>
      <c r="B42" s="92">
        <v>1</v>
      </c>
      <c r="C42" s="93"/>
      <c r="D42" s="92">
        <v>1316</v>
      </c>
      <c r="E42" s="93">
        <v>79.90285367334548</v>
      </c>
      <c r="F42" s="92">
        <v>330</v>
      </c>
      <c r="G42" s="93">
        <v>20.036429872495447</v>
      </c>
      <c r="H42" s="92">
        <v>1647</v>
      </c>
      <c r="I42" s="93">
        <v>100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237</v>
      </c>
      <c r="B43" s="307" t="s">
        <v>182</v>
      </c>
      <c r="C43" s="308"/>
      <c r="D43" s="307">
        <v>1316</v>
      </c>
      <c r="E43" s="308">
        <v>79.95139732685298</v>
      </c>
      <c r="F43" s="307">
        <v>330</v>
      </c>
      <c r="G43" s="308">
        <v>20.048602673147023</v>
      </c>
      <c r="H43" s="307">
        <v>1646</v>
      </c>
      <c r="I43" s="308">
        <v>100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235</v>
      </c>
      <c r="B44" s="307" t="s">
        <v>182</v>
      </c>
      <c r="C44" s="308"/>
      <c r="D44" s="307">
        <v>1238</v>
      </c>
      <c r="E44" s="308">
        <v>78.9</v>
      </c>
      <c r="F44" s="307">
        <v>331</v>
      </c>
      <c r="G44" s="308">
        <v>21.1</v>
      </c>
      <c r="H44" s="307">
        <v>1569</v>
      </c>
      <c r="I44" s="308">
        <v>100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233</v>
      </c>
      <c r="B45" s="307" t="s">
        <v>182</v>
      </c>
      <c r="C45" s="308"/>
      <c r="D45" s="307">
        <v>1276</v>
      </c>
      <c r="E45" s="308">
        <v>78.81408276714022</v>
      </c>
      <c r="F45" s="307">
        <v>343</v>
      </c>
      <c r="G45" s="308">
        <v>21.18591723285979</v>
      </c>
      <c r="H45" s="307">
        <v>1619</v>
      </c>
      <c r="I45" s="308">
        <v>100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 t="s">
        <v>182</v>
      </c>
      <c r="C46" s="420"/>
      <c r="D46" s="419">
        <v>1247</v>
      </c>
      <c r="E46" s="420">
        <v>78.67507886435331</v>
      </c>
      <c r="F46" s="419">
        <v>338</v>
      </c>
      <c r="G46" s="420">
        <v>21.324921135646687</v>
      </c>
      <c r="H46" s="419">
        <v>1585</v>
      </c>
      <c r="I46" s="420">
        <v>100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3.5">
      <c r="A47" s="319"/>
      <c r="B47" s="69"/>
      <c r="C47" s="69"/>
      <c r="D47" s="69"/>
      <c r="E47" s="69"/>
      <c r="F47" s="69"/>
      <c r="G47" s="69"/>
      <c r="H47" s="69"/>
      <c r="I47" s="69"/>
      <c r="J47" s="66"/>
      <c r="K47" s="80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8"/>
      <c r="B48" s="68"/>
      <c r="C48" s="68"/>
      <c r="D48" s="68"/>
      <c r="E48" s="68"/>
      <c r="F48" s="68"/>
      <c r="G48" s="68"/>
      <c r="H48" s="68"/>
      <c r="I48" s="6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H28:I28"/>
    <mergeCell ref="B28:C28"/>
    <mergeCell ref="D28:E28"/>
    <mergeCell ref="F28:G28"/>
    <mergeCell ref="H4:I4"/>
    <mergeCell ref="B4:C4"/>
    <mergeCell ref="D4:E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40">
      <selection activeCell="H65" sqref="H65"/>
    </sheetView>
  </sheetViews>
  <sheetFormatPr defaultColWidth="11.00390625" defaultRowHeight="12.75"/>
  <cols>
    <col min="1" max="1" width="18.625" style="83" customWidth="1"/>
    <col min="2" max="3" width="9.00390625" style="83" customWidth="1"/>
    <col min="4" max="4" width="7.625" style="83" customWidth="1"/>
    <col min="5" max="5" width="9.50390625" style="83" customWidth="1"/>
    <col min="6" max="6" width="7.75390625" style="83" customWidth="1"/>
    <col min="7" max="7" width="8.75390625" style="83" customWidth="1"/>
    <col min="8" max="8" width="7.125" style="83" customWidth="1"/>
    <col min="9" max="9" width="9.125" style="83" customWidth="1"/>
    <col min="10" max="10" width="7.125" style="83" customWidth="1"/>
    <col min="11" max="11" width="9.125" style="83" customWidth="1"/>
    <col min="12" max="12" width="8.00390625" style="83" bestFit="1" customWidth="1"/>
    <col min="13" max="13" width="10.00390625" style="83" customWidth="1"/>
    <col min="14" max="16384" width="11.00390625" style="67" customWidth="1"/>
  </cols>
  <sheetData>
    <row r="1" spans="1:22" ht="20.25">
      <c r="A1" s="257" t="s">
        <v>39</v>
      </c>
      <c r="B1" s="258" t="s">
        <v>246</v>
      </c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206</v>
      </c>
      <c r="N2" s="66"/>
      <c r="O2" s="66"/>
      <c r="P2" s="66"/>
      <c r="Q2" s="66"/>
      <c r="R2" s="66"/>
      <c r="S2" s="66"/>
      <c r="T2" s="66"/>
      <c r="U2" s="66"/>
      <c r="V2" s="66"/>
    </row>
    <row r="3" spans="14:22" ht="12.75"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6" t="s">
        <v>68</v>
      </c>
      <c r="C4" s="506"/>
      <c r="D4" s="506" t="s">
        <v>69</v>
      </c>
      <c r="E4" s="506"/>
      <c r="F4" s="506" t="s">
        <v>96</v>
      </c>
      <c r="G4" s="506"/>
      <c r="H4" s="506" t="s">
        <v>97</v>
      </c>
      <c r="I4" s="506"/>
      <c r="J4" s="504" t="s">
        <v>27</v>
      </c>
      <c r="K4" s="505"/>
      <c r="L4" s="506" t="s">
        <v>28</v>
      </c>
      <c r="M4" s="507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321" t="s">
        <v>95</v>
      </c>
      <c r="M5" s="314" t="s">
        <v>1</v>
      </c>
      <c r="N5" s="66"/>
      <c r="O5" s="66"/>
      <c r="P5" s="66"/>
      <c r="Q5" s="66"/>
      <c r="R5" s="66"/>
      <c r="S5" s="66"/>
      <c r="T5" s="66"/>
      <c r="U5" s="66"/>
      <c r="V5" s="66"/>
    </row>
    <row r="6" spans="1:22" ht="22.5" customHeight="1">
      <c r="A6" s="82" t="s">
        <v>283</v>
      </c>
      <c r="B6" s="310">
        <v>11642</v>
      </c>
      <c r="C6" s="324">
        <f>(B6/L6)*100</f>
        <v>22.085633524936924</v>
      </c>
      <c r="D6" s="310">
        <v>11344</v>
      </c>
      <c r="E6" s="109">
        <f>(D6/L6)*100</f>
        <v>21.520308083394987</v>
      </c>
      <c r="F6" s="310">
        <v>17876</v>
      </c>
      <c r="G6" s="109">
        <f>(F6/L6)*100</f>
        <v>33.91193823155578</v>
      </c>
      <c r="H6" s="310">
        <v>6245</v>
      </c>
      <c r="I6" s="109">
        <f>(H6/L6)*100</f>
        <v>11.847172424259671</v>
      </c>
      <c r="J6" s="310">
        <v>5606</v>
      </c>
      <c r="K6" s="109">
        <f>(J6/L6)*100</f>
        <v>10.634947735852636</v>
      </c>
      <c r="L6" s="310">
        <v>52713</v>
      </c>
      <c r="M6" s="109">
        <f>K6+I6+G6+E6+C6</f>
        <v>100</v>
      </c>
      <c r="N6" s="66"/>
      <c r="O6" s="66"/>
      <c r="P6" s="66"/>
      <c r="Q6" s="66"/>
      <c r="R6" s="66"/>
      <c r="S6" s="66"/>
      <c r="T6" s="66"/>
      <c r="U6" s="66"/>
      <c r="V6" s="66"/>
    </row>
    <row r="7" spans="1:22" ht="22.5" customHeight="1">
      <c r="A7" s="469" t="s">
        <v>279</v>
      </c>
      <c r="B7" s="470">
        <v>11642</v>
      </c>
      <c r="C7" s="471">
        <f>(B7/L7)*100</f>
        <v>22.085633524936924</v>
      </c>
      <c r="D7" s="470">
        <v>11344</v>
      </c>
      <c r="E7" s="472">
        <f>(D7/L7)*100</f>
        <v>21.520308083394987</v>
      </c>
      <c r="F7" s="470">
        <v>17876</v>
      </c>
      <c r="G7" s="472">
        <f>(F7/L7)*100</f>
        <v>33.91193823155578</v>
      </c>
      <c r="H7" s="470">
        <v>6245</v>
      </c>
      <c r="I7" s="472">
        <f>(H7/L7)*100</f>
        <v>11.847172424259671</v>
      </c>
      <c r="J7" s="470">
        <v>5606</v>
      </c>
      <c r="K7" s="472">
        <f>(J7/L7)*100</f>
        <v>10.634947735852636</v>
      </c>
      <c r="L7" s="470">
        <v>52713</v>
      </c>
      <c r="M7" s="472">
        <f>K7+I7+G7+E7+C7</f>
        <v>100</v>
      </c>
      <c r="N7" s="66"/>
      <c r="O7" s="66"/>
      <c r="P7" s="66"/>
      <c r="Q7" s="66"/>
      <c r="R7" s="66"/>
      <c r="S7" s="66"/>
      <c r="T7" s="66"/>
      <c r="U7" s="66"/>
      <c r="V7" s="66"/>
    </row>
    <row r="8" spans="1:22" ht="22.5" customHeight="1">
      <c r="A8" s="249" t="s">
        <v>277</v>
      </c>
      <c r="B8" s="318">
        <v>9680</v>
      </c>
      <c r="C8" s="322">
        <v>20.183065407310107</v>
      </c>
      <c r="D8" s="318">
        <v>10078</v>
      </c>
      <c r="E8" s="308">
        <v>21.012906319718105</v>
      </c>
      <c r="F8" s="318">
        <v>16681</v>
      </c>
      <c r="G8" s="308">
        <v>34.78034236150205</v>
      </c>
      <c r="H8" s="318">
        <v>6108</v>
      </c>
      <c r="I8" s="308">
        <v>12.735347469819228</v>
      </c>
      <c r="J8" s="318">
        <v>5414</v>
      </c>
      <c r="K8" s="308">
        <v>11.288338441650508</v>
      </c>
      <c r="L8" s="318">
        <v>47961</v>
      </c>
      <c r="M8" s="308">
        <v>100</v>
      </c>
      <c r="N8" s="66"/>
      <c r="O8" s="66"/>
      <c r="P8" s="66"/>
      <c r="Q8" s="66"/>
      <c r="R8" s="66"/>
      <c r="S8" s="66"/>
      <c r="T8" s="66"/>
      <c r="U8" s="66"/>
      <c r="V8" s="66"/>
    </row>
    <row r="9" spans="1:13" s="83" customFormat="1" ht="22.5" customHeight="1">
      <c r="A9" s="249" t="s">
        <v>275</v>
      </c>
      <c r="B9" s="318">
        <v>10254</v>
      </c>
      <c r="C9" s="322">
        <v>21.10788612363367</v>
      </c>
      <c r="D9" s="318">
        <v>10388</v>
      </c>
      <c r="E9" s="308">
        <v>21.38372547808724</v>
      </c>
      <c r="F9" s="318">
        <v>16398</v>
      </c>
      <c r="G9" s="308">
        <v>33.75532637559439</v>
      </c>
      <c r="H9" s="318">
        <v>6011</v>
      </c>
      <c r="I9" s="308">
        <v>12.373659400152329</v>
      </c>
      <c r="J9" s="318">
        <v>5528</v>
      </c>
      <c r="K9" s="308">
        <v>11.37940262253237</v>
      </c>
      <c r="L9" s="318">
        <v>48579</v>
      </c>
      <c r="M9" s="308">
        <v>100</v>
      </c>
    </row>
    <row r="10" spans="1:22" ht="22.5" customHeight="1">
      <c r="A10" s="249" t="s">
        <v>273</v>
      </c>
      <c r="B10" s="318">
        <v>10140</v>
      </c>
      <c r="C10" s="322">
        <v>21.563915530697745</v>
      </c>
      <c r="D10" s="318">
        <v>9807</v>
      </c>
      <c r="E10" s="308">
        <v>20.8557514407843</v>
      </c>
      <c r="F10" s="318">
        <v>15895</v>
      </c>
      <c r="G10" s="308">
        <v>33.80260723475746</v>
      </c>
      <c r="H10" s="318">
        <v>5795</v>
      </c>
      <c r="I10" s="308">
        <v>12.323756459604875</v>
      </c>
      <c r="J10" s="318">
        <v>5386</v>
      </c>
      <c r="K10" s="308">
        <v>11.453969334155625</v>
      </c>
      <c r="L10" s="318">
        <v>47023</v>
      </c>
      <c r="M10" s="308">
        <v>100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2.5" customHeight="1">
      <c r="A11" s="94" t="s">
        <v>271</v>
      </c>
      <c r="B11" s="354">
        <v>8726</v>
      </c>
      <c r="C11" s="355">
        <v>20.1263954239321</v>
      </c>
      <c r="D11" s="354">
        <v>8809</v>
      </c>
      <c r="E11" s="93">
        <v>20.317833748500785</v>
      </c>
      <c r="F11" s="354">
        <v>14780</v>
      </c>
      <c r="G11" s="93">
        <v>34.08986068825538</v>
      </c>
      <c r="H11" s="354">
        <v>5709</v>
      </c>
      <c r="I11" s="93">
        <v>13.167727650152228</v>
      </c>
      <c r="J11" s="354">
        <v>5332</v>
      </c>
      <c r="K11" s="93">
        <v>12.298182489159517</v>
      </c>
      <c r="L11" s="354">
        <v>43356</v>
      </c>
      <c r="M11" s="93">
        <v>100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2.5" customHeight="1">
      <c r="A12" s="249" t="s">
        <v>269</v>
      </c>
      <c r="B12" s="307">
        <v>8911</v>
      </c>
      <c r="C12" s="322">
        <v>20.60061031995561</v>
      </c>
      <c r="D12" s="307">
        <v>9039</v>
      </c>
      <c r="E12" s="308">
        <v>20.896523025707417</v>
      </c>
      <c r="F12" s="307">
        <v>14253</v>
      </c>
      <c r="G12" s="308">
        <v>32.950342149066024</v>
      </c>
      <c r="H12" s="307">
        <v>5773</v>
      </c>
      <c r="I12" s="308">
        <v>13.346125393009062</v>
      </c>
      <c r="J12" s="307">
        <v>5280</v>
      </c>
      <c r="K12" s="308">
        <v>12.206399112261883</v>
      </c>
      <c r="L12" s="307">
        <v>43256</v>
      </c>
      <c r="M12" s="308">
        <v>100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2.5" customHeight="1">
      <c r="A13" s="249" t="s">
        <v>267</v>
      </c>
      <c r="B13" s="307">
        <v>9679</v>
      </c>
      <c r="C13" s="308">
        <v>21.7</v>
      </c>
      <c r="D13" s="307">
        <v>9346</v>
      </c>
      <c r="E13" s="308">
        <v>20.9</v>
      </c>
      <c r="F13" s="307">
        <v>14675</v>
      </c>
      <c r="G13" s="308">
        <v>32.8</v>
      </c>
      <c r="H13" s="307">
        <v>5583</v>
      </c>
      <c r="I13" s="308">
        <v>12.5</v>
      </c>
      <c r="J13" s="307">
        <v>5404</v>
      </c>
      <c r="K13" s="308">
        <v>12.1</v>
      </c>
      <c r="L13" s="307">
        <v>44687</v>
      </c>
      <c r="M13" s="308">
        <v>100</v>
      </c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2.5" customHeight="1">
      <c r="A14" s="249" t="s">
        <v>265</v>
      </c>
      <c r="B14" s="307">
        <v>9603</v>
      </c>
      <c r="C14" s="308">
        <v>21.85679169701384</v>
      </c>
      <c r="D14" s="307">
        <v>8922</v>
      </c>
      <c r="E14" s="308">
        <v>20.306809905316825</v>
      </c>
      <c r="F14" s="307">
        <v>14228</v>
      </c>
      <c r="G14" s="308">
        <v>32.38346686088857</v>
      </c>
      <c r="H14" s="307">
        <v>5661</v>
      </c>
      <c r="I14" s="308">
        <v>12.884650400582665</v>
      </c>
      <c r="J14" s="307">
        <v>5522</v>
      </c>
      <c r="K14" s="308">
        <v>12.568281136198106</v>
      </c>
      <c r="L14" s="307">
        <v>43936</v>
      </c>
      <c r="M14" s="308">
        <v>100</v>
      </c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2.5" customHeight="1">
      <c r="A15" s="94" t="s">
        <v>263</v>
      </c>
      <c r="B15" s="92">
        <v>8882</v>
      </c>
      <c r="C15" s="93">
        <v>20.780010761996117</v>
      </c>
      <c r="D15" s="92">
        <v>8563</v>
      </c>
      <c r="E15" s="93">
        <v>20.03368972697284</v>
      </c>
      <c r="F15" s="92">
        <v>14174</v>
      </c>
      <c r="G15" s="93">
        <v>33.16098542451395</v>
      </c>
      <c r="H15" s="92">
        <v>5628</v>
      </c>
      <c r="I15" s="93">
        <v>13.167068291884052</v>
      </c>
      <c r="J15" s="92">
        <v>5496</v>
      </c>
      <c r="K15" s="93">
        <v>12.858245794633039</v>
      </c>
      <c r="L15" s="92">
        <v>42743</v>
      </c>
      <c r="M15" s="93">
        <v>100</v>
      </c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2.5" customHeight="1">
      <c r="A16" s="249" t="s">
        <v>260</v>
      </c>
      <c r="B16" s="307">
        <v>8925</v>
      </c>
      <c r="C16" s="308">
        <v>20.890386911031527</v>
      </c>
      <c r="D16" s="307">
        <v>8659</v>
      </c>
      <c r="E16" s="308">
        <v>20.267771457996865</v>
      </c>
      <c r="F16" s="307">
        <v>14341</v>
      </c>
      <c r="G16" s="308">
        <v>33.5673992931208</v>
      </c>
      <c r="H16" s="307">
        <v>5402</v>
      </c>
      <c r="I16" s="308">
        <v>12.644243147719028</v>
      </c>
      <c r="J16" s="307">
        <v>5396</v>
      </c>
      <c r="K16" s="308">
        <v>12.63019919013178</v>
      </c>
      <c r="L16" s="307">
        <v>42723</v>
      </c>
      <c r="M16" s="308">
        <v>100</v>
      </c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2.5" customHeight="1">
      <c r="A17" s="249" t="s">
        <v>254</v>
      </c>
      <c r="B17" s="307">
        <v>10000</v>
      </c>
      <c r="C17" s="308">
        <v>22.67625116215787</v>
      </c>
      <c r="D17" s="307">
        <v>9039</v>
      </c>
      <c r="E17" s="308">
        <v>20.4970634254745</v>
      </c>
      <c r="F17" s="307">
        <v>14159</v>
      </c>
      <c r="G17" s="308">
        <v>32.107304020499335</v>
      </c>
      <c r="H17" s="307">
        <v>5375</v>
      </c>
      <c r="I17" s="308">
        <v>12.188484999659856</v>
      </c>
      <c r="J17" s="307">
        <v>5526</v>
      </c>
      <c r="K17" s="308">
        <v>12.53089639220844</v>
      </c>
      <c r="L17" s="307">
        <v>44099</v>
      </c>
      <c r="M17" s="308">
        <v>100</v>
      </c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2.5" customHeight="1">
      <c r="A18" s="249" t="s">
        <v>240</v>
      </c>
      <c r="B18" s="307">
        <v>9990</v>
      </c>
      <c r="C18" s="308">
        <v>22.816032887975336</v>
      </c>
      <c r="D18" s="307">
        <v>8757</v>
      </c>
      <c r="E18" s="308">
        <v>20</v>
      </c>
      <c r="F18" s="307">
        <v>14183</v>
      </c>
      <c r="G18" s="308">
        <v>32.39237181683225</v>
      </c>
      <c r="H18" s="307">
        <v>5206</v>
      </c>
      <c r="I18" s="308">
        <v>11.889916638118077</v>
      </c>
      <c r="J18" s="307">
        <v>5649</v>
      </c>
      <c r="K18" s="308">
        <v>12.901678657074338</v>
      </c>
      <c r="L18" s="307">
        <v>43785</v>
      </c>
      <c r="M18" s="308">
        <v>100</v>
      </c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2.5" customHeight="1">
      <c r="A19" s="94" t="s">
        <v>237</v>
      </c>
      <c r="B19" s="92">
        <v>9086</v>
      </c>
      <c r="C19" s="93">
        <v>21.665832081455516</v>
      </c>
      <c r="D19" s="92">
        <v>8336</v>
      </c>
      <c r="E19" s="93">
        <v>19.877435200419676</v>
      </c>
      <c r="F19" s="92">
        <v>13716</v>
      </c>
      <c r="G19" s="93">
        <v>32.70620216038343</v>
      </c>
      <c r="H19" s="92">
        <v>5103</v>
      </c>
      <c r="I19" s="93">
        <v>12.168252378567852</v>
      </c>
      <c r="J19" s="92">
        <v>5696</v>
      </c>
      <c r="K19" s="93">
        <v>13.582278179173521</v>
      </c>
      <c r="L19" s="92">
        <v>41937</v>
      </c>
      <c r="M19" s="93">
        <v>100</v>
      </c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2.5" customHeight="1">
      <c r="A20" s="249" t="s">
        <v>235</v>
      </c>
      <c r="B20" s="307">
        <v>9269</v>
      </c>
      <c r="C20" s="308">
        <v>22.2</v>
      </c>
      <c r="D20" s="307">
        <v>8611</v>
      </c>
      <c r="E20" s="308">
        <v>20.6</v>
      </c>
      <c r="F20" s="307">
        <v>13190</v>
      </c>
      <c r="G20" s="308">
        <v>31.6</v>
      </c>
      <c r="H20" s="307">
        <v>4994</v>
      </c>
      <c r="I20" s="308">
        <v>12</v>
      </c>
      <c r="J20" s="307">
        <v>5692</v>
      </c>
      <c r="K20" s="308">
        <v>13.6</v>
      </c>
      <c r="L20" s="307">
        <v>41756</v>
      </c>
      <c r="M20" s="308">
        <v>100</v>
      </c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2.5" customHeight="1">
      <c r="A21" s="249" t="s">
        <v>233</v>
      </c>
      <c r="B21" s="307">
        <v>9937</v>
      </c>
      <c r="C21" s="308">
        <v>23.482843368938465</v>
      </c>
      <c r="D21" s="307">
        <v>8949</v>
      </c>
      <c r="E21" s="308">
        <v>21.148029114283013</v>
      </c>
      <c r="F21" s="307">
        <v>12739</v>
      </c>
      <c r="G21" s="308">
        <v>30.104452216655638</v>
      </c>
      <c r="H21" s="307">
        <v>4876</v>
      </c>
      <c r="I21" s="308">
        <v>11.5228282446356</v>
      </c>
      <c r="J21" s="307">
        <v>5815</v>
      </c>
      <c r="K21" s="308">
        <v>13.741847055487286</v>
      </c>
      <c r="L21" s="307">
        <v>42316</v>
      </c>
      <c r="M21" s="308">
        <v>100</v>
      </c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2.5" customHeight="1">
      <c r="A22" s="249" t="s">
        <v>232</v>
      </c>
      <c r="B22" s="307">
        <v>9785</v>
      </c>
      <c r="C22" s="308">
        <v>23.895577425578157</v>
      </c>
      <c r="D22" s="307">
        <v>8729</v>
      </c>
      <c r="E22" s="308">
        <v>21.31675987203595</v>
      </c>
      <c r="F22" s="307">
        <v>11877</v>
      </c>
      <c r="G22" s="308">
        <v>29.00437129111822</v>
      </c>
      <c r="H22" s="307">
        <v>4716</v>
      </c>
      <c r="I22" s="308">
        <v>11.516764756160102</v>
      </c>
      <c r="J22" s="307">
        <v>5842</v>
      </c>
      <c r="K22" s="308">
        <v>14.266526655107572</v>
      </c>
      <c r="L22" s="307">
        <v>40949</v>
      </c>
      <c r="M22" s="308">
        <v>100</v>
      </c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6"/>
      <c r="O23" s="66"/>
      <c r="P23" s="66"/>
      <c r="Q23" s="66"/>
      <c r="R23" s="66"/>
      <c r="S23" s="66"/>
      <c r="T23" s="66"/>
      <c r="U23" s="66"/>
      <c r="V23" s="66"/>
    </row>
    <row r="24" spans="14:22" ht="12.75"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98</v>
      </c>
      <c r="B25" s="258" t="s">
        <v>247</v>
      </c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207</v>
      </c>
      <c r="N26" s="66"/>
      <c r="O26" s="66"/>
      <c r="P26" s="66"/>
      <c r="Q26" s="66"/>
      <c r="R26" s="66"/>
      <c r="S26" s="66"/>
      <c r="T26" s="66"/>
      <c r="U26" s="66"/>
      <c r="V26" s="66"/>
    </row>
    <row r="27" spans="14:22" ht="12.75">
      <c r="N27" s="66"/>
      <c r="O27" s="66"/>
      <c r="P27" s="66"/>
      <c r="Q27" s="66"/>
      <c r="R27" s="66"/>
      <c r="S27" s="66"/>
      <c r="T27" s="66"/>
      <c r="U27" s="66"/>
      <c r="V27" s="66"/>
    </row>
    <row r="28" spans="2:22" ht="36" customHeight="1">
      <c r="B28" s="506" t="s">
        <v>68</v>
      </c>
      <c r="C28" s="506"/>
      <c r="D28" s="506" t="s">
        <v>69</v>
      </c>
      <c r="E28" s="506"/>
      <c r="F28" s="506" t="s">
        <v>96</v>
      </c>
      <c r="G28" s="506"/>
      <c r="H28" s="506" t="s">
        <v>97</v>
      </c>
      <c r="I28" s="506"/>
      <c r="J28" s="504" t="s">
        <v>27</v>
      </c>
      <c r="K28" s="505"/>
      <c r="L28" s="506" t="s">
        <v>28</v>
      </c>
      <c r="M28" s="507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0.25" customHeight="1">
      <c r="A29" s="262"/>
      <c r="B29" s="323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321" t="s">
        <v>95</v>
      </c>
      <c r="M29" s="314" t="s">
        <v>1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0.25" customHeight="1">
      <c r="A30" s="82" t="s">
        <v>283</v>
      </c>
      <c r="B30" s="96">
        <v>392</v>
      </c>
      <c r="C30" s="109">
        <f>(B30/L30)*100</f>
        <v>23.571858087793146</v>
      </c>
      <c r="D30" s="310">
        <v>377</v>
      </c>
      <c r="E30" s="109">
        <f>(D30/L30)*100</f>
        <v>22.669873722188814</v>
      </c>
      <c r="F30" s="310">
        <v>543</v>
      </c>
      <c r="G30" s="109">
        <f>(F30/L30)*100</f>
        <v>32.65183403487673</v>
      </c>
      <c r="H30" s="310">
        <v>151</v>
      </c>
      <c r="I30" s="109">
        <f>(H30/L30)*100</f>
        <v>9.079975947083584</v>
      </c>
      <c r="J30" s="310">
        <v>200</v>
      </c>
      <c r="K30" s="109">
        <f>(J30/L30)*100</f>
        <v>12.026458208057727</v>
      </c>
      <c r="L30" s="310">
        <v>1663</v>
      </c>
      <c r="M30" s="109">
        <f>C30+E30+G30+I30+K30</f>
        <v>100</v>
      </c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2.5" customHeight="1">
      <c r="A31" s="249" t="s">
        <v>279</v>
      </c>
      <c r="B31" s="317">
        <v>284</v>
      </c>
      <c r="C31" s="308">
        <v>19.26729986431479</v>
      </c>
      <c r="D31" s="318">
        <v>284</v>
      </c>
      <c r="E31" s="308">
        <v>19.26729986431479</v>
      </c>
      <c r="F31" s="318">
        <v>514</v>
      </c>
      <c r="G31" s="308">
        <v>34.87109905020353</v>
      </c>
      <c r="H31" s="318">
        <v>152</v>
      </c>
      <c r="I31" s="308">
        <v>10.312075983717776</v>
      </c>
      <c r="J31" s="318">
        <v>240</v>
      </c>
      <c r="K31" s="308">
        <v>16.28222523744912</v>
      </c>
      <c r="L31" s="318">
        <v>1474</v>
      </c>
      <c r="M31" s="308">
        <v>100</v>
      </c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2.5" customHeight="1">
      <c r="A32" s="249" t="s">
        <v>277</v>
      </c>
      <c r="B32" s="317">
        <v>292</v>
      </c>
      <c r="C32" s="308">
        <v>21.791044776119403</v>
      </c>
      <c r="D32" s="318">
        <v>276</v>
      </c>
      <c r="E32" s="308">
        <v>20.597014925373134</v>
      </c>
      <c r="F32" s="318">
        <v>444</v>
      </c>
      <c r="G32" s="308">
        <v>33.134328358208954</v>
      </c>
      <c r="H32" s="318">
        <v>148</v>
      </c>
      <c r="I32" s="308">
        <v>11.044776119402986</v>
      </c>
      <c r="J32" s="318">
        <v>180</v>
      </c>
      <c r="K32" s="308">
        <v>13.432835820895523</v>
      </c>
      <c r="L32" s="318">
        <v>1340</v>
      </c>
      <c r="M32" s="308">
        <v>100</v>
      </c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2.5" customHeight="1">
      <c r="A33" s="249" t="s">
        <v>275</v>
      </c>
      <c r="B33" s="317">
        <v>323</v>
      </c>
      <c r="C33" s="308">
        <v>23.005698005698004</v>
      </c>
      <c r="D33" s="318">
        <v>279</v>
      </c>
      <c r="E33" s="308">
        <v>19.871794871794872</v>
      </c>
      <c r="F33" s="318">
        <v>452</v>
      </c>
      <c r="G33" s="308">
        <v>32.193732193732195</v>
      </c>
      <c r="H33" s="318">
        <v>156</v>
      </c>
      <c r="I33" s="308">
        <v>11.11111111111111</v>
      </c>
      <c r="J33" s="318">
        <v>194</v>
      </c>
      <c r="K33" s="308">
        <v>13.817663817663817</v>
      </c>
      <c r="L33" s="318">
        <v>1404</v>
      </c>
      <c r="M33" s="308">
        <v>100</v>
      </c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2.5" customHeight="1">
      <c r="A34" s="94" t="s">
        <v>273</v>
      </c>
      <c r="B34" s="349">
        <v>329</v>
      </c>
      <c r="C34" s="93">
        <v>23.66906474820144</v>
      </c>
      <c r="D34" s="354">
        <v>296</v>
      </c>
      <c r="E34" s="93">
        <v>21.294964028776977</v>
      </c>
      <c r="F34" s="354">
        <v>456</v>
      </c>
      <c r="G34" s="93">
        <v>32.805755395683455</v>
      </c>
      <c r="H34" s="354">
        <v>128</v>
      </c>
      <c r="I34" s="93">
        <v>9.20863309352518</v>
      </c>
      <c r="J34" s="354">
        <v>181</v>
      </c>
      <c r="K34" s="93">
        <v>13.02158273381295</v>
      </c>
      <c r="L34" s="354">
        <v>1390</v>
      </c>
      <c r="M34" s="93">
        <v>100</v>
      </c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2.5" customHeight="1">
      <c r="A35" s="249" t="s">
        <v>271</v>
      </c>
      <c r="B35" s="317">
        <v>267</v>
      </c>
      <c r="C35" s="308">
        <v>21.619433198380566</v>
      </c>
      <c r="D35" s="307">
        <v>287</v>
      </c>
      <c r="E35" s="308">
        <v>23.238866396761136</v>
      </c>
      <c r="F35" s="307">
        <v>412</v>
      </c>
      <c r="G35" s="308">
        <v>33.36032388663968</v>
      </c>
      <c r="H35" s="307">
        <v>121</v>
      </c>
      <c r="I35" s="308">
        <v>9.79757085020243</v>
      </c>
      <c r="J35" s="307">
        <v>148</v>
      </c>
      <c r="K35" s="308">
        <v>11.983805668016194</v>
      </c>
      <c r="L35" s="307">
        <v>1235</v>
      </c>
      <c r="M35" s="308">
        <v>100</v>
      </c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2.5" customHeight="1">
      <c r="A36" s="249" t="s">
        <v>269</v>
      </c>
      <c r="B36" s="307">
        <v>356</v>
      </c>
      <c r="C36" s="308">
        <v>27.725856697819314</v>
      </c>
      <c r="D36" s="307">
        <v>260</v>
      </c>
      <c r="E36" s="308">
        <v>20.24922118380062</v>
      </c>
      <c r="F36" s="307">
        <v>406</v>
      </c>
      <c r="G36" s="308">
        <v>31.61993769470405</v>
      </c>
      <c r="H36" s="307">
        <v>114</v>
      </c>
      <c r="I36" s="308">
        <v>8.878504672897195</v>
      </c>
      <c r="J36" s="307">
        <v>148</v>
      </c>
      <c r="K36" s="308">
        <v>11.526479750778815</v>
      </c>
      <c r="L36" s="307">
        <v>1284</v>
      </c>
      <c r="M36" s="308">
        <v>100</v>
      </c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2.5" customHeight="1">
      <c r="A37" s="249" t="s">
        <v>267</v>
      </c>
      <c r="B37" s="307">
        <v>323</v>
      </c>
      <c r="C37" s="308">
        <v>25.15576323987539</v>
      </c>
      <c r="D37" s="307">
        <v>267</v>
      </c>
      <c r="E37" s="308">
        <v>20.794392523364486</v>
      </c>
      <c r="F37" s="307">
        <v>406</v>
      </c>
      <c r="G37" s="308">
        <v>31.61993769470405</v>
      </c>
      <c r="H37" s="307">
        <v>132</v>
      </c>
      <c r="I37" s="308">
        <v>10.2803738317757</v>
      </c>
      <c r="J37" s="307">
        <v>156</v>
      </c>
      <c r="K37" s="308">
        <v>12.149532710280374</v>
      </c>
      <c r="L37" s="307">
        <v>1284</v>
      </c>
      <c r="M37" s="308">
        <v>100</v>
      </c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2.5" customHeight="1">
      <c r="A38" s="94" t="s">
        <v>265</v>
      </c>
      <c r="B38" s="92">
        <v>318</v>
      </c>
      <c r="C38" s="93">
        <v>24.88262910798122</v>
      </c>
      <c r="D38" s="92">
        <v>283</v>
      </c>
      <c r="E38" s="93">
        <v>22.14397496087637</v>
      </c>
      <c r="F38" s="92">
        <v>396</v>
      </c>
      <c r="G38" s="93">
        <v>30.985915492957744</v>
      </c>
      <c r="H38" s="92">
        <v>134</v>
      </c>
      <c r="I38" s="93">
        <v>10.485133020344287</v>
      </c>
      <c r="J38" s="92">
        <v>147</v>
      </c>
      <c r="K38" s="93">
        <v>11.502347417840376</v>
      </c>
      <c r="L38" s="92">
        <v>1278</v>
      </c>
      <c r="M38" s="93">
        <v>100</v>
      </c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2.5" customHeight="1">
      <c r="A39" s="249" t="s">
        <v>263</v>
      </c>
      <c r="B39" s="307">
        <v>297</v>
      </c>
      <c r="C39" s="308">
        <v>24.75</v>
      </c>
      <c r="D39" s="307">
        <v>266</v>
      </c>
      <c r="E39" s="308">
        <v>22.166666666666668</v>
      </c>
      <c r="F39" s="307">
        <v>367</v>
      </c>
      <c r="G39" s="308">
        <v>30.583333333333336</v>
      </c>
      <c r="H39" s="307">
        <v>137</v>
      </c>
      <c r="I39" s="308">
        <v>11.416666666666666</v>
      </c>
      <c r="J39" s="307">
        <v>133</v>
      </c>
      <c r="K39" s="308">
        <v>11.083333333333334</v>
      </c>
      <c r="L39" s="307">
        <v>1200</v>
      </c>
      <c r="M39" s="308">
        <v>100</v>
      </c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249" t="s">
        <v>260</v>
      </c>
      <c r="B40" s="307">
        <v>337</v>
      </c>
      <c r="C40" s="308">
        <v>26.493710691823903</v>
      </c>
      <c r="D40" s="307">
        <v>252</v>
      </c>
      <c r="E40" s="308">
        <v>19.81132075471698</v>
      </c>
      <c r="F40" s="307">
        <v>398</v>
      </c>
      <c r="G40" s="308">
        <v>31.289308176100626</v>
      </c>
      <c r="H40" s="307">
        <v>149</v>
      </c>
      <c r="I40" s="308">
        <v>11.713836477987421</v>
      </c>
      <c r="J40" s="307">
        <v>136</v>
      </c>
      <c r="K40" s="308">
        <v>10.69182389937107</v>
      </c>
      <c r="L40" s="307">
        <v>1272</v>
      </c>
      <c r="M40" s="308">
        <v>100</v>
      </c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2.5" customHeight="1">
      <c r="A41" s="249" t="s">
        <v>254</v>
      </c>
      <c r="B41" s="307">
        <v>351</v>
      </c>
      <c r="C41" s="308">
        <v>26.53061224489796</v>
      </c>
      <c r="D41" s="307">
        <v>262</v>
      </c>
      <c r="E41" s="308">
        <v>19.80347694633409</v>
      </c>
      <c r="F41" s="307">
        <v>411</v>
      </c>
      <c r="G41" s="308">
        <v>31.065759637188208</v>
      </c>
      <c r="H41" s="307">
        <v>152</v>
      </c>
      <c r="I41" s="308">
        <v>11.489040060468632</v>
      </c>
      <c r="J41" s="307">
        <v>147</v>
      </c>
      <c r="K41" s="308">
        <v>11.11111111111111</v>
      </c>
      <c r="L41" s="307">
        <v>1323</v>
      </c>
      <c r="M41" s="308">
        <v>100</v>
      </c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2.5" customHeight="1">
      <c r="A42" s="94" t="s">
        <v>240</v>
      </c>
      <c r="B42" s="92">
        <v>326</v>
      </c>
      <c r="C42" s="93">
        <v>24.772036474164132</v>
      </c>
      <c r="D42" s="92">
        <v>263</v>
      </c>
      <c r="E42" s="93">
        <v>19.984802431610944</v>
      </c>
      <c r="F42" s="92">
        <v>418</v>
      </c>
      <c r="G42" s="93">
        <v>31.762917933130698</v>
      </c>
      <c r="H42" s="92">
        <v>154</v>
      </c>
      <c r="I42" s="93">
        <v>11.702127659574469</v>
      </c>
      <c r="J42" s="92">
        <v>155</v>
      </c>
      <c r="K42" s="93">
        <v>11.778115501519757</v>
      </c>
      <c r="L42" s="92">
        <v>1316</v>
      </c>
      <c r="M42" s="93">
        <v>100</v>
      </c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2.5" customHeight="1">
      <c r="A43" s="249" t="s">
        <v>237</v>
      </c>
      <c r="B43" s="307">
        <v>271</v>
      </c>
      <c r="C43" s="308">
        <v>22.849915682967957</v>
      </c>
      <c r="D43" s="307">
        <v>252</v>
      </c>
      <c r="E43" s="308">
        <v>21.247892074198987</v>
      </c>
      <c r="F43" s="307">
        <v>352</v>
      </c>
      <c r="G43" s="308">
        <v>29.679595278246207</v>
      </c>
      <c r="H43" s="307">
        <v>156</v>
      </c>
      <c r="I43" s="308">
        <v>13.15345699831366</v>
      </c>
      <c r="J43" s="307">
        <v>155</v>
      </c>
      <c r="K43" s="308">
        <v>13.069139966273188</v>
      </c>
      <c r="L43" s="307">
        <v>1186</v>
      </c>
      <c r="M43" s="308">
        <v>100</v>
      </c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2.5" customHeight="1">
      <c r="A44" s="249" t="s">
        <v>235</v>
      </c>
      <c r="B44" s="307">
        <v>323</v>
      </c>
      <c r="C44" s="308">
        <v>26.1</v>
      </c>
      <c r="D44" s="307">
        <v>248</v>
      </c>
      <c r="E44" s="308">
        <v>20</v>
      </c>
      <c r="F44" s="307">
        <v>362</v>
      </c>
      <c r="G44" s="308">
        <v>29.2</v>
      </c>
      <c r="H44" s="307">
        <v>144</v>
      </c>
      <c r="I44" s="308">
        <v>11.6</v>
      </c>
      <c r="J44" s="307">
        <v>161</v>
      </c>
      <c r="K44" s="308">
        <v>13</v>
      </c>
      <c r="L44" s="307">
        <v>1238</v>
      </c>
      <c r="M44" s="308">
        <v>100</v>
      </c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2.5" customHeight="1">
      <c r="A45" s="249" t="s">
        <v>233</v>
      </c>
      <c r="B45" s="307">
        <v>315</v>
      </c>
      <c r="C45" s="308">
        <v>24.68652037617555</v>
      </c>
      <c r="D45" s="307">
        <v>249</v>
      </c>
      <c r="E45" s="308">
        <v>19.5141065830721</v>
      </c>
      <c r="F45" s="307">
        <v>383</v>
      </c>
      <c r="G45" s="308">
        <v>30.01567398119122</v>
      </c>
      <c r="H45" s="307">
        <v>161</v>
      </c>
      <c r="I45" s="308">
        <v>12.617554858934168</v>
      </c>
      <c r="J45" s="307">
        <v>168</v>
      </c>
      <c r="K45" s="308">
        <v>13.166144200626958</v>
      </c>
      <c r="L45" s="307">
        <v>1276</v>
      </c>
      <c r="M45" s="308">
        <v>100</v>
      </c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2.5" customHeight="1">
      <c r="A46" s="95" t="s">
        <v>232</v>
      </c>
      <c r="B46" s="419">
        <v>296</v>
      </c>
      <c r="C46" s="420">
        <v>23.736968724939857</v>
      </c>
      <c r="D46" s="419">
        <v>248</v>
      </c>
      <c r="E46" s="420">
        <v>19.887730553327987</v>
      </c>
      <c r="F46" s="419">
        <v>375</v>
      </c>
      <c r="G46" s="420">
        <v>30.072173215717722</v>
      </c>
      <c r="H46" s="419">
        <v>158</v>
      </c>
      <c r="I46" s="420">
        <v>12.670408981555733</v>
      </c>
      <c r="J46" s="419">
        <v>170</v>
      </c>
      <c r="K46" s="420">
        <v>13.632718524458701</v>
      </c>
      <c r="L46" s="419">
        <v>1247</v>
      </c>
      <c r="M46" s="420">
        <v>100</v>
      </c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431"/>
      <c r="C47" s="430"/>
      <c r="D47" s="431"/>
      <c r="E47" s="430"/>
      <c r="F47" s="431"/>
      <c r="G47" s="430"/>
      <c r="H47" s="431"/>
      <c r="I47" s="430"/>
      <c r="J47" s="431"/>
      <c r="K47" s="430"/>
      <c r="L47" s="431"/>
      <c r="M47" s="430"/>
      <c r="N47" s="66"/>
      <c r="O47" s="66"/>
      <c r="P47" s="66"/>
      <c r="Q47" s="66"/>
      <c r="R47" s="66"/>
      <c r="S47" s="66"/>
      <c r="T47" s="66"/>
      <c r="U47" s="66"/>
      <c r="V47" s="66"/>
    </row>
    <row r="48" spans="14:22" ht="12.75"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N49" s="66"/>
      <c r="O49" s="66"/>
      <c r="P49" s="66"/>
      <c r="Q49" s="66"/>
      <c r="R49" s="66"/>
      <c r="S49" s="66"/>
      <c r="T49" s="66"/>
      <c r="U49" s="66"/>
      <c r="V49" s="66"/>
    </row>
    <row r="50" spans="14:22" ht="12.75">
      <c r="N50" s="66"/>
      <c r="O50" s="66"/>
      <c r="P50" s="66"/>
      <c r="Q50" s="66"/>
      <c r="R50" s="66"/>
      <c r="S50" s="66"/>
      <c r="T50" s="66"/>
      <c r="U50" s="66"/>
      <c r="V50" s="66"/>
    </row>
    <row r="51" spans="14:22" ht="12.75">
      <c r="N51" s="66"/>
      <c r="O51" s="66"/>
      <c r="P51" s="66"/>
      <c r="Q51" s="66"/>
      <c r="R51" s="66"/>
      <c r="S51" s="66"/>
      <c r="T51" s="66"/>
      <c r="U51" s="66"/>
      <c r="V51" s="66"/>
    </row>
    <row r="52" spans="14:22" ht="12.75">
      <c r="N52" s="66"/>
      <c r="O52" s="66"/>
      <c r="P52" s="66"/>
      <c r="Q52" s="66"/>
      <c r="R52" s="66"/>
      <c r="S52" s="66"/>
      <c r="T52" s="66"/>
      <c r="U52" s="66"/>
      <c r="V52" s="66"/>
    </row>
    <row r="53" spans="14:22" ht="12.75">
      <c r="N53" s="66"/>
      <c r="O53" s="66"/>
      <c r="P53" s="66"/>
      <c r="Q53" s="66"/>
      <c r="R53" s="66"/>
      <c r="S53" s="66"/>
      <c r="T53" s="66"/>
      <c r="U53" s="66"/>
      <c r="V53" s="66"/>
    </row>
    <row r="54" spans="14:22" ht="12.75">
      <c r="N54" s="66"/>
      <c r="O54" s="66"/>
      <c r="P54" s="66"/>
      <c r="Q54" s="66"/>
      <c r="R54" s="66"/>
      <c r="S54" s="66"/>
      <c r="T54" s="66"/>
      <c r="U54" s="66"/>
      <c r="V54" s="66"/>
    </row>
    <row r="55" spans="14:22" ht="12.75">
      <c r="N55" s="66"/>
      <c r="O55" s="66"/>
      <c r="P55" s="66"/>
      <c r="Q55" s="66"/>
      <c r="R55" s="66"/>
      <c r="S55" s="66"/>
      <c r="T55" s="66"/>
      <c r="U55" s="66"/>
      <c r="V55" s="66"/>
    </row>
    <row r="56" spans="14:22" ht="12.75">
      <c r="N56" s="66"/>
      <c r="O56" s="66"/>
      <c r="P56" s="66"/>
      <c r="Q56" s="66"/>
      <c r="R56" s="66"/>
      <c r="S56" s="66"/>
      <c r="T56" s="66"/>
      <c r="U56" s="66"/>
      <c r="V56" s="66"/>
    </row>
    <row r="57" spans="14:22" ht="12.75">
      <c r="N57" s="66"/>
      <c r="O57" s="66"/>
      <c r="P57" s="66"/>
      <c r="Q57" s="66"/>
      <c r="R57" s="66"/>
      <c r="S57" s="66"/>
      <c r="T57" s="66"/>
      <c r="U57" s="66"/>
      <c r="V57" s="66"/>
    </row>
    <row r="58" spans="14:22" ht="12.75">
      <c r="N58" s="66"/>
      <c r="O58" s="66"/>
      <c r="P58" s="66"/>
      <c r="Q58" s="66"/>
      <c r="R58" s="66"/>
      <c r="S58" s="66"/>
      <c r="T58" s="66"/>
      <c r="U58" s="66"/>
      <c r="V58" s="66"/>
    </row>
    <row r="59" spans="14:22" ht="12.75">
      <c r="N59" s="66"/>
      <c r="O59" s="66"/>
      <c r="P59" s="66"/>
      <c r="Q59" s="66"/>
      <c r="R59" s="66"/>
      <c r="S59" s="66"/>
      <c r="T59" s="66"/>
      <c r="U59" s="66"/>
      <c r="V59" s="66"/>
    </row>
    <row r="60" spans="14:22" ht="12.75">
      <c r="N60" s="66"/>
      <c r="O60" s="66"/>
      <c r="P60" s="66"/>
      <c r="Q60" s="66"/>
      <c r="R60" s="66"/>
      <c r="S60" s="66"/>
      <c r="T60" s="66"/>
      <c r="U60" s="66"/>
      <c r="V60" s="66"/>
    </row>
    <row r="61" spans="14:22" ht="12.75">
      <c r="N61" s="66"/>
      <c r="O61" s="66"/>
      <c r="P61" s="66"/>
      <c r="Q61" s="66"/>
      <c r="R61" s="66"/>
      <c r="S61" s="66"/>
      <c r="T61" s="66"/>
      <c r="U61" s="66"/>
      <c r="V61" s="66"/>
    </row>
    <row r="62" spans="14:22" ht="12.75">
      <c r="N62" s="66"/>
      <c r="O62" s="66"/>
      <c r="P62" s="66"/>
      <c r="Q62" s="66"/>
      <c r="R62" s="66"/>
      <c r="S62" s="66"/>
      <c r="T62" s="66"/>
      <c r="U62" s="66"/>
      <c r="V62" s="66"/>
    </row>
    <row r="63" spans="14:22" ht="12.75">
      <c r="N63" s="66"/>
      <c r="O63" s="66"/>
      <c r="P63" s="66"/>
      <c r="Q63" s="66"/>
      <c r="R63" s="66"/>
      <c r="S63" s="66"/>
      <c r="T63" s="66"/>
      <c r="U63" s="66"/>
      <c r="V63" s="66"/>
    </row>
    <row r="64" spans="14:22" ht="12.75">
      <c r="N64" s="66"/>
      <c r="O64" s="66"/>
      <c r="P64" s="66"/>
      <c r="Q64" s="66"/>
      <c r="R64" s="66"/>
      <c r="S64" s="66"/>
      <c r="T64" s="66"/>
      <c r="U64" s="66"/>
      <c r="V64" s="66"/>
    </row>
    <row r="65" spans="14:22" ht="12.75">
      <c r="N65" s="66"/>
      <c r="O65" s="66"/>
      <c r="P65" s="66"/>
      <c r="Q65" s="66"/>
      <c r="R65" s="66"/>
      <c r="S65" s="66"/>
      <c r="T65" s="66"/>
      <c r="U65" s="66"/>
      <c r="V65" s="66"/>
    </row>
    <row r="66" spans="14:22" ht="12.75">
      <c r="N66" s="66"/>
      <c r="O66" s="66"/>
      <c r="P66" s="66"/>
      <c r="Q66" s="66"/>
      <c r="R66" s="66"/>
      <c r="S66" s="66"/>
      <c r="T66" s="66"/>
      <c r="U66" s="66"/>
      <c r="V66" s="66"/>
    </row>
    <row r="67" spans="14:22" ht="12.75">
      <c r="N67" s="66"/>
      <c r="O67" s="66"/>
      <c r="P67" s="66"/>
      <c r="Q67" s="66"/>
      <c r="R67" s="66"/>
      <c r="S67" s="66"/>
      <c r="T67" s="66"/>
      <c r="U67" s="66"/>
      <c r="V67" s="66"/>
    </row>
    <row r="68" spans="14:22" ht="12.75">
      <c r="N68" s="66"/>
      <c r="O68" s="66"/>
      <c r="P68" s="66"/>
      <c r="Q68" s="66"/>
      <c r="R68" s="66"/>
      <c r="S68" s="66"/>
      <c r="T68" s="66"/>
      <c r="U68" s="66"/>
      <c r="V68" s="66"/>
    </row>
    <row r="69" spans="14:22" ht="12.75">
      <c r="N69" s="66"/>
      <c r="O69" s="66"/>
      <c r="P69" s="66"/>
      <c r="Q69" s="66"/>
      <c r="R69" s="66"/>
      <c r="S69" s="66"/>
      <c r="T69" s="66"/>
      <c r="U69" s="66"/>
      <c r="V69" s="66"/>
    </row>
    <row r="70" spans="14:22" ht="12.75"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2">
    <mergeCell ref="F4:G4"/>
    <mergeCell ref="H4:I4"/>
    <mergeCell ref="J4:K4"/>
    <mergeCell ref="L4:M4"/>
    <mergeCell ref="J28:K28"/>
    <mergeCell ref="L28:M28"/>
    <mergeCell ref="B4:C4"/>
    <mergeCell ref="D4:E4"/>
    <mergeCell ref="B28:C28"/>
    <mergeCell ref="D28:E28"/>
    <mergeCell ref="F28:G28"/>
    <mergeCell ref="H28:I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0" r:id="rId1"/>
  <headerFooter alignWithMargins="0">
    <oddFooter>&amp;C&amp;16page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34">
      <selection activeCell="H65" sqref="H65"/>
    </sheetView>
  </sheetViews>
  <sheetFormatPr defaultColWidth="11.00390625" defaultRowHeight="12.75"/>
  <cols>
    <col min="1" max="1" width="18.625" style="83" customWidth="1"/>
    <col min="2" max="11" width="8.625" style="83" customWidth="1"/>
    <col min="12" max="13" width="7.125" style="67" customWidth="1"/>
    <col min="14" max="16384" width="11.00390625" style="67" customWidth="1"/>
  </cols>
  <sheetData>
    <row r="1" spans="1:22" ht="20.25">
      <c r="A1" s="257" t="s">
        <v>223</v>
      </c>
      <c r="B1" s="258" t="s">
        <v>246</v>
      </c>
      <c r="C1" s="259"/>
      <c r="D1" s="259"/>
      <c r="E1" s="259"/>
      <c r="F1" s="259"/>
      <c r="G1" s="259"/>
      <c r="H1" s="259"/>
      <c r="I1" s="259"/>
      <c r="J1" s="259"/>
      <c r="K1" s="259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6.5" customHeight="1">
      <c r="A2" s="259"/>
      <c r="B2" s="508" t="s">
        <v>208</v>
      </c>
      <c r="C2" s="509"/>
      <c r="D2" s="509"/>
      <c r="E2" s="509"/>
      <c r="F2" s="509"/>
      <c r="G2" s="509"/>
      <c r="H2" s="509"/>
      <c r="I2" s="509"/>
      <c r="J2" s="509"/>
      <c r="K2" s="509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6" t="s">
        <v>99</v>
      </c>
      <c r="C4" s="506"/>
      <c r="D4" s="506" t="s">
        <v>100</v>
      </c>
      <c r="E4" s="506"/>
      <c r="F4" s="506" t="s">
        <v>101</v>
      </c>
      <c r="G4" s="506"/>
      <c r="H4" s="506" t="s">
        <v>102</v>
      </c>
      <c r="I4" s="506"/>
      <c r="J4" s="504" t="s">
        <v>0</v>
      </c>
      <c r="K4" s="505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283</v>
      </c>
      <c r="B6" s="332">
        <v>206</v>
      </c>
      <c r="C6" s="93">
        <f>(B6/J6)*100</f>
        <v>2.6262111167771542</v>
      </c>
      <c r="D6" s="92">
        <v>5292</v>
      </c>
      <c r="E6" s="93">
        <f>(D6/J6)*100</f>
        <v>67.46557878633351</v>
      </c>
      <c r="F6" s="92">
        <v>1862</v>
      </c>
      <c r="G6" s="93">
        <f>(F6/J6)*100</f>
        <v>23.737888832228453</v>
      </c>
      <c r="H6" s="92">
        <v>484</v>
      </c>
      <c r="I6" s="93">
        <f>(H6/J6)*100</f>
        <v>6.170321264660887</v>
      </c>
      <c r="J6" s="92">
        <v>7844</v>
      </c>
      <c r="K6" s="93">
        <f>I6+G6+E6+C6</f>
        <v>100.00000000000001</v>
      </c>
      <c r="L6" s="66"/>
      <c r="M6" s="66"/>
      <c r="N6" s="465">
        <f>+J6+5332</f>
        <v>13176</v>
      </c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37">
        <v>220</v>
      </c>
      <c r="C7" s="308">
        <v>2.808271636456472</v>
      </c>
      <c r="D7" s="307">
        <v>5297</v>
      </c>
      <c r="E7" s="308">
        <v>67.61552208322696</v>
      </c>
      <c r="F7" s="307">
        <v>1830</v>
      </c>
      <c r="G7" s="308">
        <v>23.359714066887925</v>
      </c>
      <c r="H7" s="307">
        <v>487</v>
      </c>
      <c r="I7" s="308">
        <v>6.216492213428644</v>
      </c>
      <c r="J7" s="307">
        <v>7834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37">
        <v>207</v>
      </c>
      <c r="C8" s="308">
        <v>2.6176024279210925</v>
      </c>
      <c r="D8" s="307">
        <v>5361</v>
      </c>
      <c r="E8" s="308">
        <v>67.79210925644917</v>
      </c>
      <c r="F8" s="307">
        <v>1844</v>
      </c>
      <c r="G8" s="308">
        <v>23.318158826504806</v>
      </c>
      <c r="H8" s="307">
        <v>496</v>
      </c>
      <c r="I8" s="308">
        <v>6.272129489124937</v>
      </c>
      <c r="J8" s="307">
        <v>7908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11" s="83" customFormat="1" ht="21" customHeight="1">
      <c r="A9" s="249" t="s">
        <v>275</v>
      </c>
      <c r="B9" s="337">
        <v>205</v>
      </c>
      <c r="C9" s="308">
        <v>2.579265223955712</v>
      </c>
      <c r="D9" s="307">
        <v>5481</v>
      </c>
      <c r="E9" s="308">
        <v>68.96074484146956</v>
      </c>
      <c r="F9" s="307">
        <v>1782</v>
      </c>
      <c r="G9" s="308">
        <v>22.420734776044288</v>
      </c>
      <c r="H9" s="307">
        <v>480</v>
      </c>
      <c r="I9" s="308">
        <v>6.039255158530448</v>
      </c>
      <c r="J9" s="307">
        <v>7948</v>
      </c>
      <c r="K9" s="308">
        <v>100</v>
      </c>
    </row>
    <row r="10" spans="1:22" ht="21" customHeight="1">
      <c r="A10" s="94" t="s">
        <v>273</v>
      </c>
      <c r="B10" s="332">
        <v>186</v>
      </c>
      <c r="C10" s="93">
        <v>2.344636329257532</v>
      </c>
      <c r="D10" s="92">
        <v>5426</v>
      </c>
      <c r="E10" s="93">
        <v>68.39783184167402</v>
      </c>
      <c r="F10" s="92">
        <v>1814</v>
      </c>
      <c r="G10" s="93">
        <v>22.866506996092273</v>
      </c>
      <c r="H10" s="92">
        <v>507</v>
      </c>
      <c r="I10" s="93">
        <v>6.391024832976175</v>
      </c>
      <c r="J10" s="92">
        <v>7933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185</v>
      </c>
      <c r="C11" s="308">
        <v>2.3370389085396663</v>
      </c>
      <c r="D11" s="307">
        <v>5440</v>
      </c>
      <c r="E11" s="308">
        <v>68.72157655381505</v>
      </c>
      <c r="F11" s="307">
        <v>1789</v>
      </c>
      <c r="G11" s="308">
        <v>22.599797877716018</v>
      </c>
      <c r="H11" s="307">
        <v>502</v>
      </c>
      <c r="I11" s="308">
        <v>6.341586659929257</v>
      </c>
      <c r="J11" s="307">
        <v>7916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170</v>
      </c>
      <c r="C12" s="308">
        <v>2.1744691737017137</v>
      </c>
      <c r="D12" s="307">
        <v>5357</v>
      </c>
      <c r="E12" s="308">
        <v>68.52136096188283</v>
      </c>
      <c r="F12" s="307">
        <v>1778</v>
      </c>
      <c r="G12" s="308">
        <v>22.742389357892044</v>
      </c>
      <c r="H12" s="307">
        <v>513</v>
      </c>
      <c r="I12" s="308">
        <v>6.561780506523407</v>
      </c>
      <c r="J12" s="307">
        <v>7818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180</v>
      </c>
      <c r="C13" s="308">
        <v>2.248032971150243</v>
      </c>
      <c r="D13" s="307">
        <v>5615</v>
      </c>
      <c r="E13" s="308">
        <v>70.12613962782565</v>
      </c>
      <c r="F13" s="307">
        <v>1700</v>
      </c>
      <c r="G13" s="308">
        <v>21.231422505307858</v>
      </c>
      <c r="H13" s="307">
        <v>512</v>
      </c>
      <c r="I13" s="308">
        <v>6.394404895716248</v>
      </c>
      <c r="J13" s="307">
        <v>8007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168</v>
      </c>
      <c r="C14" s="93">
        <v>2.0947630922693268</v>
      </c>
      <c r="D14" s="92">
        <v>5650</v>
      </c>
      <c r="E14" s="93">
        <v>70.44887780548629</v>
      </c>
      <c r="F14" s="92">
        <v>1686</v>
      </c>
      <c r="G14" s="93">
        <v>21.022443890274314</v>
      </c>
      <c r="H14" s="92">
        <v>516</v>
      </c>
      <c r="I14" s="93">
        <v>6.433915211970074</v>
      </c>
      <c r="J14" s="92">
        <v>8020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173</v>
      </c>
      <c r="C15" s="308">
        <v>2.177196073496099</v>
      </c>
      <c r="D15" s="307">
        <v>5602</v>
      </c>
      <c r="E15" s="308">
        <v>70.50088094638812</v>
      </c>
      <c r="F15" s="307">
        <v>1650</v>
      </c>
      <c r="G15" s="308">
        <v>20.76516486282406</v>
      </c>
      <c r="H15" s="307">
        <v>521</v>
      </c>
      <c r="I15" s="308">
        <v>6.55675811729172</v>
      </c>
      <c r="J15" s="307">
        <v>7946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260</v>
      </c>
      <c r="B16" s="307">
        <v>158</v>
      </c>
      <c r="C16" s="308">
        <v>1.9809428284854564</v>
      </c>
      <c r="D16" s="307">
        <v>5633</v>
      </c>
      <c r="E16" s="308">
        <v>70.62437311935807</v>
      </c>
      <c r="F16" s="307">
        <v>1666</v>
      </c>
      <c r="G16" s="308">
        <v>20.887662988966902</v>
      </c>
      <c r="H16" s="307">
        <v>519</v>
      </c>
      <c r="I16" s="308">
        <v>6.507021063189569</v>
      </c>
      <c r="J16" s="307">
        <v>7976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254</v>
      </c>
      <c r="B17" s="307">
        <v>197</v>
      </c>
      <c r="C17" s="308">
        <v>2.3896166909267347</v>
      </c>
      <c r="D17" s="307">
        <v>5857</v>
      </c>
      <c r="E17" s="308">
        <v>71.04560892770499</v>
      </c>
      <c r="F17" s="307">
        <v>1669</v>
      </c>
      <c r="G17" s="308">
        <v>20.24502668607472</v>
      </c>
      <c r="H17" s="307">
        <v>521</v>
      </c>
      <c r="I17" s="308">
        <v>6.319747695293547</v>
      </c>
      <c r="J17" s="307">
        <v>8244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240</v>
      </c>
      <c r="B18" s="92">
        <v>221</v>
      </c>
      <c r="C18" s="93">
        <v>2.683015661041641</v>
      </c>
      <c r="D18" s="92">
        <v>5842</v>
      </c>
      <c r="E18" s="93">
        <v>70.9238800534175</v>
      </c>
      <c r="F18" s="92">
        <v>1645</v>
      </c>
      <c r="G18" s="93">
        <v>19.97086317834163</v>
      </c>
      <c r="H18" s="92">
        <v>529</v>
      </c>
      <c r="I18" s="93">
        <v>6.4222411071992225</v>
      </c>
      <c r="J18" s="92">
        <v>8237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237</v>
      </c>
      <c r="B19" s="307">
        <v>227</v>
      </c>
      <c r="C19" s="308">
        <v>2.7329641223212136</v>
      </c>
      <c r="D19" s="307">
        <v>5900</v>
      </c>
      <c r="E19" s="308">
        <v>71.03298820130026</v>
      </c>
      <c r="F19" s="307">
        <v>1653</v>
      </c>
      <c r="G19" s="308">
        <v>19.901276185889717</v>
      </c>
      <c r="H19" s="307">
        <v>526</v>
      </c>
      <c r="I19" s="308">
        <v>6.3327714904888035</v>
      </c>
      <c r="J19" s="307">
        <v>8306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235</v>
      </c>
      <c r="B20" s="307">
        <v>212</v>
      </c>
      <c r="C20" s="308">
        <v>2.6</v>
      </c>
      <c r="D20" s="307">
        <v>5867</v>
      </c>
      <c r="E20" s="308">
        <v>71.4</v>
      </c>
      <c r="F20" s="307">
        <v>1606</v>
      </c>
      <c r="G20" s="308">
        <v>19.5</v>
      </c>
      <c r="H20" s="307">
        <v>531</v>
      </c>
      <c r="I20" s="308">
        <v>6.5</v>
      </c>
      <c r="J20" s="307">
        <v>8216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233</v>
      </c>
      <c r="B21" s="307">
        <v>219</v>
      </c>
      <c r="C21" s="308">
        <v>2.6265291436795395</v>
      </c>
      <c r="D21" s="307">
        <v>5949</v>
      </c>
      <c r="E21" s="308">
        <v>71.34804509474694</v>
      </c>
      <c r="F21" s="307">
        <v>1637</v>
      </c>
      <c r="G21" s="308">
        <v>19.63300551691053</v>
      </c>
      <c r="H21" s="307">
        <v>533</v>
      </c>
      <c r="I21" s="308">
        <v>6.392420244662988</v>
      </c>
      <c r="J21" s="307">
        <v>8338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232</v>
      </c>
      <c r="B22" s="92">
        <v>237</v>
      </c>
      <c r="C22" s="93">
        <v>2.854733799084558</v>
      </c>
      <c r="D22" s="92">
        <v>5957</v>
      </c>
      <c r="E22" s="93">
        <v>71.75379426644182</v>
      </c>
      <c r="F22" s="92">
        <v>1584</v>
      </c>
      <c r="G22" s="93">
        <v>19.079739821729707</v>
      </c>
      <c r="H22" s="92">
        <v>524</v>
      </c>
      <c r="I22" s="93">
        <v>6.311732112743917</v>
      </c>
      <c r="J22" s="92">
        <v>8302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8.75" customHeight="1">
      <c r="A25" s="257" t="s">
        <v>179</v>
      </c>
      <c r="B25" s="258" t="s">
        <v>247</v>
      </c>
      <c r="C25" s="259"/>
      <c r="D25" s="259"/>
      <c r="E25" s="259"/>
      <c r="F25" s="259"/>
      <c r="G25" s="259"/>
      <c r="H25" s="259"/>
      <c r="I25" s="259"/>
      <c r="J25" s="259"/>
      <c r="K25" s="259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508" t="s">
        <v>209</v>
      </c>
      <c r="C26" s="509"/>
      <c r="D26" s="509"/>
      <c r="E26" s="509"/>
      <c r="F26" s="509"/>
      <c r="G26" s="509"/>
      <c r="H26" s="509"/>
      <c r="I26" s="509"/>
      <c r="J26" s="509"/>
      <c r="K26" s="509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2:22" ht="12.75" customHeight="1"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5.75">
      <c r="A28" s="311"/>
      <c r="B28" s="506" t="s">
        <v>99</v>
      </c>
      <c r="C28" s="506"/>
      <c r="D28" s="506" t="s">
        <v>100</v>
      </c>
      <c r="E28" s="506"/>
      <c r="F28" s="506" t="s">
        <v>101</v>
      </c>
      <c r="G28" s="506"/>
      <c r="H28" s="506" t="s">
        <v>102</v>
      </c>
      <c r="I28" s="506"/>
      <c r="J28" s="504" t="s">
        <v>0</v>
      </c>
      <c r="K28" s="50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1"/>
      <c r="B29" s="321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283</v>
      </c>
      <c r="B30" s="310">
        <v>21</v>
      </c>
      <c r="C30" s="109">
        <f>(B30/J30)*100</f>
        <v>5.706521739130435</v>
      </c>
      <c r="D30" s="310">
        <v>242</v>
      </c>
      <c r="E30" s="109">
        <f>(D30/J30)*100</f>
        <v>65.76086956521739</v>
      </c>
      <c r="F30" s="310">
        <v>96</v>
      </c>
      <c r="G30" s="109">
        <f>(F30/J30)*100</f>
        <v>26.08695652173913</v>
      </c>
      <c r="H30" s="310">
        <v>9</v>
      </c>
      <c r="I30" s="109">
        <f>(H30/J30)*100</f>
        <v>2.4456521739130435</v>
      </c>
      <c r="J30" s="310">
        <v>368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18">
        <v>35</v>
      </c>
      <c r="C31" s="308">
        <v>9.510869565217392</v>
      </c>
      <c r="D31" s="318">
        <v>238</v>
      </c>
      <c r="E31" s="308">
        <v>64.67391304347827</v>
      </c>
      <c r="F31" s="318">
        <v>86</v>
      </c>
      <c r="G31" s="308">
        <v>23.369565217391305</v>
      </c>
      <c r="H31" s="318">
        <v>9</v>
      </c>
      <c r="I31" s="308">
        <v>2.4456521739130435</v>
      </c>
      <c r="J31" s="318">
        <v>368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18">
        <v>29</v>
      </c>
      <c r="C32" s="308">
        <v>6.4732142857142865</v>
      </c>
      <c r="D32" s="318">
        <v>285</v>
      </c>
      <c r="E32" s="308">
        <v>63.61607142857143</v>
      </c>
      <c r="F32" s="318">
        <v>121</v>
      </c>
      <c r="G32" s="308">
        <v>27.00892857142857</v>
      </c>
      <c r="H32" s="318">
        <v>13</v>
      </c>
      <c r="I32" s="308">
        <v>2.9017857142857144</v>
      </c>
      <c r="J32" s="318">
        <v>448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275</v>
      </c>
      <c r="B33" s="318">
        <v>25</v>
      </c>
      <c r="C33" s="308">
        <v>6.281407035175879</v>
      </c>
      <c r="D33" s="318">
        <v>259</v>
      </c>
      <c r="E33" s="308">
        <v>65.07537688442211</v>
      </c>
      <c r="F33" s="318">
        <v>102</v>
      </c>
      <c r="G33" s="308">
        <v>25.628140703517587</v>
      </c>
      <c r="H33" s="318">
        <v>12</v>
      </c>
      <c r="I33" s="308">
        <v>3.015075376884422</v>
      </c>
      <c r="J33" s="318">
        <v>398</v>
      </c>
      <c r="K33" s="308">
        <v>100</v>
      </c>
    </row>
    <row r="34" spans="1:22" ht="21" customHeight="1">
      <c r="A34" s="94" t="s">
        <v>273</v>
      </c>
      <c r="B34" s="354">
        <v>15</v>
      </c>
      <c r="C34" s="93">
        <v>4.178272980501393</v>
      </c>
      <c r="D34" s="354">
        <v>243</v>
      </c>
      <c r="E34" s="93">
        <v>67.68802228412257</v>
      </c>
      <c r="F34" s="354">
        <v>91</v>
      </c>
      <c r="G34" s="93">
        <v>25.348189415041784</v>
      </c>
      <c r="H34" s="354">
        <v>10</v>
      </c>
      <c r="I34" s="93">
        <v>2.785515320334262</v>
      </c>
      <c r="J34" s="354">
        <v>359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07">
        <v>11</v>
      </c>
      <c r="C35" s="308">
        <v>3.3232628398791544</v>
      </c>
      <c r="D35" s="307">
        <v>224</v>
      </c>
      <c r="E35" s="308">
        <v>67.6737160120846</v>
      </c>
      <c r="F35" s="307">
        <v>86</v>
      </c>
      <c r="G35" s="308">
        <v>25.981873111782477</v>
      </c>
      <c r="H35" s="307">
        <v>10</v>
      </c>
      <c r="I35" s="308">
        <v>3.0211480362537766</v>
      </c>
      <c r="J35" s="307">
        <v>331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13</v>
      </c>
      <c r="C36" s="308">
        <v>3.880597014925373</v>
      </c>
      <c r="D36" s="307">
        <v>226</v>
      </c>
      <c r="E36" s="308">
        <v>67.46268656716417</v>
      </c>
      <c r="F36" s="307">
        <v>86</v>
      </c>
      <c r="G36" s="308">
        <v>25.671641791044774</v>
      </c>
      <c r="H36" s="307">
        <v>10</v>
      </c>
      <c r="I36" s="308">
        <v>2.9850746268656714</v>
      </c>
      <c r="J36" s="307">
        <v>335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10</v>
      </c>
      <c r="C37" s="308">
        <v>2.976190476190476</v>
      </c>
      <c r="D37" s="307">
        <v>229</v>
      </c>
      <c r="E37" s="308">
        <v>68.15476190476191</v>
      </c>
      <c r="F37" s="307">
        <v>88</v>
      </c>
      <c r="G37" s="308">
        <v>26.190476190476193</v>
      </c>
      <c r="H37" s="307">
        <v>9</v>
      </c>
      <c r="I37" s="308">
        <v>2.6785714285714284</v>
      </c>
      <c r="J37" s="307">
        <v>336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8</v>
      </c>
      <c r="C38" s="93">
        <v>2.2792022792022792</v>
      </c>
      <c r="D38" s="92">
        <v>244</v>
      </c>
      <c r="E38" s="93">
        <v>69.51566951566952</v>
      </c>
      <c r="F38" s="92">
        <v>90</v>
      </c>
      <c r="G38" s="93">
        <v>25.64102564102564</v>
      </c>
      <c r="H38" s="92">
        <v>9</v>
      </c>
      <c r="I38" s="93">
        <v>2.564102564102564</v>
      </c>
      <c r="J38" s="92">
        <v>351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10</v>
      </c>
      <c r="C39" s="308">
        <v>2.941176470588235</v>
      </c>
      <c r="D39" s="307">
        <v>229</v>
      </c>
      <c r="E39" s="308">
        <v>67.3529411764706</v>
      </c>
      <c r="F39" s="307">
        <v>90</v>
      </c>
      <c r="G39" s="308">
        <v>26.47058823529412</v>
      </c>
      <c r="H39" s="307">
        <v>11</v>
      </c>
      <c r="I39" s="308">
        <v>3.2352941176470593</v>
      </c>
      <c r="J39" s="307">
        <v>340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260</v>
      </c>
      <c r="B40" s="307">
        <v>6</v>
      </c>
      <c r="C40" s="308">
        <v>1.8404907975460123</v>
      </c>
      <c r="D40" s="307">
        <v>221</v>
      </c>
      <c r="E40" s="308">
        <v>67.79141104294479</v>
      </c>
      <c r="F40" s="307">
        <v>88</v>
      </c>
      <c r="G40" s="308">
        <v>26.993865030674847</v>
      </c>
      <c r="H40" s="307">
        <v>11</v>
      </c>
      <c r="I40" s="308">
        <v>3.374233128834356</v>
      </c>
      <c r="J40" s="307">
        <v>326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254</v>
      </c>
      <c r="B41" s="307">
        <v>6</v>
      </c>
      <c r="C41" s="308">
        <v>1.8018018018018018</v>
      </c>
      <c r="D41" s="307">
        <v>230</v>
      </c>
      <c r="E41" s="308">
        <v>69.06906906906907</v>
      </c>
      <c r="F41" s="307">
        <v>86</v>
      </c>
      <c r="G41" s="308">
        <v>25.825825825825827</v>
      </c>
      <c r="H41" s="307">
        <v>11</v>
      </c>
      <c r="I41" s="308">
        <v>3.303303303303303</v>
      </c>
      <c r="J41" s="307">
        <v>333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240</v>
      </c>
      <c r="B42" s="92">
        <v>6</v>
      </c>
      <c r="C42" s="93">
        <v>1.8181818181818181</v>
      </c>
      <c r="D42" s="92">
        <v>225</v>
      </c>
      <c r="E42" s="93">
        <v>68.18181818181817</v>
      </c>
      <c r="F42" s="92">
        <v>86</v>
      </c>
      <c r="G42" s="93">
        <v>26.060606060606062</v>
      </c>
      <c r="H42" s="92">
        <v>13</v>
      </c>
      <c r="I42" s="93">
        <v>3.939393939393939</v>
      </c>
      <c r="J42" s="92">
        <v>330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237</v>
      </c>
      <c r="B43" s="307">
        <v>6</v>
      </c>
      <c r="C43" s="308">
        <v>1.8181818181818181</v>
      </c>
      <c r="D43" s="307">
        <v>225</v>
      </c>
      <c r="E43" s="308">
        <v>68.18181818181817</v>
      </c>
      <c r="F43" s="307">
        <v>86</v>
      </c>
      <c r="G43" s="308">
        <v>26.060606060606062</v>
      </c>
      <c r="H43" s="307">
        <v>13</v>
      </c>
      <c r="I43" s="308">
        <v>3.939393939393939</v>
      </c>
      <c r="J43" s="307">
        <v>330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235</v>
      </c>
      <c r="B44" s="307">
        <v>6</v>
      </c>
      <c r="C44" s="308">
        <v>1.8</v>
      </c>
      <c r="D44" s="307">
        <v>226</v>
      </c>
      <c r="E44" s="308">
        <v>68.3</v>
      </c>
      <c r="F44" s="307">
        <v>86</v>
      </c>
      <c r="G44" s="308">
        <v>26</v>
      </c>
      <c r="H44" s="307">
        <v>13</v>
      </c>
      <c r="I44" s="308">
        <v>3.9</v>
      </c>
      <c r="J44" s="307">
        <v>331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233</v>
      </c>
      <c r="B45" s="307">
        <v>9</v>
      </c>
      <c r="C45" s="308">
        <v>2.623906705539359</v>
      </c>
      <c r="D45" s="307">
        <v>232</v>
      </c>
      <c r="E45" s="308">
        <v>67.63848396501457</v>
      </c>
      <c r="F45" s="307">
        <v>88</v>
      </c>
      <c r="G45" s="308">
        <v>25.65597667638484</v>
      </c>
      <c r="H45" s="307">
        <v>14</v>
      </c>
      <c r="I45" s="308">
        <v>4.081632653061225</v>
      </c>
      <c r="J45" s="307">
        <v>343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232</v>
      </c>
      <c r="B46" s="419">
        <v>8</v>
      </c>
      <c r="C46" s="420">
        <v>2.366863905325444</v>
      </c>
      <c r="D46" s="419">
        <v>229</v>
      </c>
      <c r="E46" s="420">
        <v>67.75147928994083</v>
      </c>
      <c r="F46" s="419">
        <v>88</v>
      </c>
      <c r="G46" s="420">
        <v>26.035502958579883</v>
      </c>
      <c r="H46" s="419">
        <v>13</v>
      </c>
      <c r="I46" s="420">
        <v>3.8461538461538463</v>
      </c>
      <c r="J46" s="419">
        <v>338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mergeCells count="12">
    <mergeCell ref="H4:I4"/>
    <mergeCell ref="J4:K4"/>
    <mergeCell ref="B2:K2"/>
    <mergeCell ref="B26:K26"/>
    <mergeCell ref="J28:K28"/>
    <mergeCell ref="B4:C4"/>
    <mergeCell ref="D4:E4"/>
    <mergeCell ref="B28:C28"/>
    <mergeCell ref="D28:E28"/>
    <mergeCell ref="F28:G28"/>
    <mergeCell ref="H28:I28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31">
      <selection activeCell="H65" sqref="H65"/>
    </sheetView>
  </sheetViews>
  <sheetFormatPr defaultColWidth="11.00390625" defaultRowHeight="12.75"/>
  <cols>
    <col min="1" max="1" width="16.625" style="327" customWidth="1"/>
    <col min="2" max="2" width="10.625" style="327" customWidth="1"/>
    <col min="3" max="3" width="9.625" style="327" customWidth="1"/>
    <col min="4" max="4" width="10.50390625" style="327" customWidth="1"/>
    <col min="5" max="5" width="9.625" style="327" customWidth="1"/>
    <col min="6" max="6" width="10.50390625" style="327" customWidth="1"/>
    <col min="7" max="8" width="9.625" style="327" customWidth="1"/>
    <col min="9" max="9" width="10.625" style="327" customWidth="1"/>
    <col min="10" max="12" width="9.6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103</v>
      </c>
      <c r="B1" s="326" t="s">
        <v>246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250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00.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108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283</v>
      </c>
      <c r="B5" s="356">
        <v>8658</v>
      </c>
      <c r="C5" s="356">
        <v>3500</v>
      </c>
      <c r="D5" s="356">
        <v>16061</v>
      </c>
      <c r="E5" s="356">
        <v>7799</v>
      </c>
      <c r="F5" s="356">
        <v>3544</v>
      </c>
      <c r="G5" s="356">
        <v>541</v>
      </c>
      <c r="H5" s="356">
        <v>6919</v>
      </c>
      <c r="I5" s="356">
        <v>4843</v>
      </c>
      <c r="J5" s="356">
        <v>4609</v>
      </c>
      <c r="K5" s="356">
        <v>4087</v>
      </c>
      <c r="L5" s="356">
        <v>60561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394" t="s">
        <v>255</v>
      </c>
      <c r="B6" s="223">
        <f>(B5/$L$5)*100</f>
        <v>14.29632932085005</v>
      </c>
      <c r="C6" s="223">
        <f aca="true" t="shared" si="0" ref="C6:J6">(C5/$L$5)*100</f>
        <v>5.779296907250541</v>
      </c>
      <c r="D6" s="223">
        <f t="shared" si="0"/>
        <v>26.52036789352884</v>
      </c>
      <c r="E6" s="223">
        <f t="shared" si="0"/>
        <v>12.87792473704199</v>
      </c>
      <c r="F6" s="223">
        <f t="shared" si="0"/>
        <v>5.851950925513119</v>
      </c>
      <c r="G6" s="223">
        <f t="shared" si="0"/>
        <v>0.893314179092155</v>
      </c>
      <c r="H6" s="223">
        <f t="shared" si="0"/>
        <v>11.424844371790426</v>
      </c>
      <c r="I6" s="223">
        <f t="shared" si="0"/>
        <v>7.996895691946962</v>
      </c>
      <c r="J6" s="223">
        <f t="shared" si="0"/>
        <v>7.6105084130050695</v>
      </c>
      <c r="K6" s="223">
        <f>(K5/$L$5)*100</f>
        <v>6.748567559980846</v>
      </c>
      <c r="L6" s="223">
        <f>SUM(B6:K6)</f>
        <v>100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279</v>
      </c>
      <c r="B7" s="350">
        <v>8175</v>
      </c>
      <c r="C7" s="350">
        <v>3422</v>
      </c>
      <c r="D7" s="350">
        <v>15236</v>
      </c>
      <c r="E7" s="350">
        <v>7722</v>
      </c>
      <c r="F7" s="350">
        <v>3259</v>
      </c>
      <c r="G7" s="350">
        <v>514</v>
      </c>
      <c r="H7" s="350">
        <v>6479</v>
      </c>
      <c r="I7" s="350">
        <v>4485</v>
      </c>
      <c r="J7" s="350">
        <v>4287</v>
      </c>
      <c r="K7" s="350">
        <v>3922</v>
      </c>
      <c r="L7" s="350">
        <v>57501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5" t="s">
        <v>255</v>
      </c>
      <c r="B8" s="331">
        <v>14.2171440496687</v>
      </c>
      <c r="C8" s="331">
        <v>5.951200848680893</v>
      </c>
      <c r="D8" s="331">
        <v>26.49693048816542</v>
      </c>
      <c r="E8" s="331">
        <v>13.42933166379715</v>
      </c>
      <c r="F8" s="331">
        <v>5.667727517782299</v>
      </c>
      <c r="G8" s="331">
        <v>0.8938974974348273</v>
      </c>
      <c r="H8" s="331">
        <v>11.267630128171684</v>
      </c>
      <c r="I8" s="331">
        <v>7.799864350185214</v>
      </c>
      <c r="J8" s="331">
        <v>7.455522512651953</v>
      </c>
      <c r="K8" s="331">
        <v>6.820750943461854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277</v>
      </c>
      <c r="B9" s="350">
        <v>7878</v>
      </c>
      <c r="C9" s="350">
        <v>3406</v>
      </c>
      <c r="D9" s="350">
        <v>14726</v>
      </c>
      <c r="E9" s="350">
        <v>7691</v>
      </c>
      <c r="F9" s="350">
        <v>3078</v>
      </c>
      <c r="G9" s="350">
        <v>536</v>
      </c>
      <c r="H9" s="350">
        <v>6298</v>
      </c>
      <c r="I9" s="350">
        <v>4304</v>
      </c>
      <c r="J9" s="350">
        <v>4131</v>
      </c>
      <c r="K9" s="350">
        <v>3821</v>
      </c>
      <c r="L9" s="350">
        <v>55869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5" t="s">
        <v>255</v>
      </c>
      <c r="B10" s="331">
        <v>14.1008430435483</v>
      </c>
      <c r="C10" s="331">
        <v>6.096404088134744</v>
      </c>
      <c r="D10" s="331">
        <v>26.358087669369418</v>
      </c>
      <c r="E10" s="331">
        <v>13.766131486155112</v>
      </c>
      <c r="F10" s="331">
        <v>5.5093164366643395</v>
      </c>
      <c r="G10" s="331">
        <v>0.959387137768709</v>
      </c>
      <c r="H10" s="331">
        <v>11.27279886878233</v>
      </c>
      <c r="I10" s="331">
        <v>7.703735524172618</v>
      </c>
      <c r="J10" s="331">
        <v>7.394082586049509</v>
      </c>
      <c r="K10" s="331">
        <v>6.8392131593549195</v>
      </c>
      <c r="L10" s="331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417" t="s">
        <v>275</v>
      </c>
      <c r="B11" s="350">
        <v>7932</v>
      </c>
      <c r="C11" s="350">
        <v>3420</v>
      </c>
      <c r="D11" s="350">
        <v>14672</v>
      </c>
      <c r="E11" s="350">
        <v>7861</v>
      </c>
      <c r="F11" s="350">
        <v>3322</v>
      </c>
      <c r="G11" s="350">
        <v>601</v>
      </c>
      <c r="H11" s="350">
        <v>6187</v>
      </c>
      <c r="I11" s="350">
        <v>4380</v>
      </c>
      <c r="J11" s="350">
        <v>4181</v>
      </c>
      <c r="K11" s="350">
        <v>3975</v>
      </c>
      <c r="L11" s="350">
        <v>56531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5" t="s">
        <v>255</v>
      </c>
      <c r="B12" s="338">
        <v>14.031239496913198</v>
      </c>
      <c r="C12" s="338">
        <v>6.04977799791265</v>
      </c>
      <c r="D12" s="338">
        <v>25.953901399232283</v>
      </c>
      <c r="E12" s="338">
        <v>13.905644690523783</v>
      </c>
      <c r="F12" s="338">
        <v>5.876421786276556</v>
      </c>
      <c r="G12" s="338">
        <v>1.063133501972369</v>
      </c>
      <c r="H12" s="338">
        <v>10.944437565229697</v>
      </c>
      <c r="I12" s="338">
        <v>7.747961295572341</v>
      </c>
      <c r="J12" s="338">
        <v>7.395942049494968</v>
      </c>
      <c r="K12" s="338">
        <v>7.031540216872159</v>
      </c>
      <c r="L12" s="338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416" t="s">
        <v>273</v>
      </c>
      <c r="B13" s="381">
        <v>7730</v>
      </c>
      <c r="C13" s="381">
        <v>3456</v>
      </c>
      <c r="D13" s="381">
        <v>14058</v>
      </c>
      <c r="E13" s="381">
        <v>7636</v>
      </c>
      <c r="F13" s="381">
        <v>3131</v>
      </c>
      <c r="G13" s="381">
        <v>635</v>
      </c>
      <c r="H13" s="381">
        <v>6009</v>
      </c>
      <c r="I13" s="381">
        <v>4386</v>
      </c>
      <c r="J13" s="381">
        <v>4104</v>
      </c>
      <c r="K13" s="381">
        <v>3812</v>
      </c>
      <c r="L13" s="381">
        <v>54957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394" t="s">
        <v>255</v>
      </c>
      <c r="B14" s="223">
        <v>14.065542151136343</v>
      </c>
      <c r="C14" s="223">
        <v>6.288552868606365</v>
      </c>
      <c r="D14" s="223">
        <v>25.57999890823735</v>
      </c>
      <c r="E14" s="223">
        <v>13.894499335844387</v>
      </c>
      <c r="F14" s="223">
        <v>5.697181432756518</v>
      </c>
      <c r="G14" s="223">
        <v>1.1554488054296996</v>
      </c>
      <c r="H14" s="223">
        <v>10.934002947759156</v>
      </c>
      <c r="I14" s="223">
        <v>7.980784977345926</v>
      </c>
      <c r="J14" s="223">
        <v>7.467656531470059</v>
      </c>
      <c r="K14" s="223">
        <v>6.936332041414197</v>
      </c>
      <c r="L14" s="223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271</v>
      </c>
      <c r="B15" s="330">
        <v>7161</v>
      </c>
      <c r="C15" s="330">
        <v>3426</v>
      </c>
      <c r="D15" s="330">
        <v>13118</v>
      </c>
      <c r="E15" s="330">
        <v>7631</v>
      </c>
      <c r="F15" s="330">
        <v>2787</v>
      </c>
      <c r="G15" s="330">
        <v>581</v>
      </c>
      <c r="H15" s="330">
        <v>5507</v>
      </c>
      <c r="I15" s="330">
        <v>3938</v>
      </c>
      <c r="J15" s="330">
        <v>3724</v>
      </c>
      <c r="K15" s="330">
        <v>3400</v>
      </c>
      <c r="L15" s="330">
        <v>51273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5" t="s">
        <v>255</v>
      </c>
      <c r="B16" s="331">
        <v>13.966415072260254</v>
      </c>
      <c r="C16" s="331">
        <v>6.681879351705576</v>
      </c>
      <c r="D16" s="331">
        <v>25.584615684668343</v>
      </c>
      <c r="E16" s="331">
        <v>14.88307686306633</v>
      </c>
      <c r="F16" s="331">
        <v>5.435609385056463</v>
      </c>
      <c r="G16" s="331">
        <v>1.133150000975172</v>
      </c>
      <c r="H16" s="331">
        <v>10.740545706317164</v>
      </c>
      <c r="I16" s="331">
        <v>7.680455600413473</v>
      </c>
      <c r="J16" s="331">
        <v>7.263081933961344</v>
      </c>
      <c r="K16" s="331">
        <v>6.631170401575878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269</v>
      </c>
      <c r="B17" s="330">
        <v>7193</v>
      </c>
      <c r="C17" s="330">
        <v>3403</v>
      </c>
      <c r="D17" s="330">
        <v>13054</v>
      </c>
      <c r="E17" s="330">
        <v>7564</v>
      </c>
      <c r="F17" s="330">
        <v>2743</v>
      </c>
      <c r="G17" s="330">
        <v>589</v>
      </c>
      <c r="H17" s="330">
        <v>5483</v>
      </c>
      <c r="I17" s="330">
        <v>3976</v>
      </c>
      <c r="J17" s="330">
        <v>3776</v>
      </c>
      <c r="K17" s="330">
        <v>3293</v>
      </c>
      <c r="L17" s="330">
        <v>51074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5" t="s">
        <v>255</v>
      </c>
      <c r="B18" s="331">
        <v>14.083486705564475</v>
      </c>
      <c r="C18" s="331">
        <v>6.662881309472531</v>
      </c>
      <c r="D18" s="331">
        <v>25.558992833927242</v>
      </c>
      <c r="E18" s="331">
        <v>14.809883698163448</v>
      </c>
      <c r="F18" s="331">
        <v>5.370638681129342</v>
      </c>
      <c r="G18" s="331">
        <v>1.1532286486274816</v>
      </c>
      <c r="H18" s="331">
        <v>10.735403532129851</v>
      </c>
      <c r="I18" s="331">
        <v>7.78478286407957</v>
      </c>
      <c r="J18" s="331">
        <v>7.39319418882406</v>
      </c>
      <c r="K18" s="331">
        <v>6.447507538081999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267</v>
      </c>
      <c r="B19" s="330">
        <v>7492</v>
      </c>
      <c r="C19" s="330">
        <v>3486</v>
      </c>
      <c r="D19" s="330">
        <v>13174</v>
      </c>
      <c r="E19" s="330">
        <v>7773</v>
      </c>
      <c r="F19" s="330">
        <v>2940</v>
      </c>
      <c r="G19" s="330">
        <v>625</v>
      </c>
      <c r="H19" s="330">
        <v>5566</v>
      </c>
      <c r="I19" s="330">
        <v>4025</v>
      </c>
      <c r="J19" s="330">
        <v>4125</v>
      </c>
      <c r="K19" s="330">
        <v>3490</v>
      </c>
      <c r="L19" s="330">
        <v>52696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5" t="s">
        <v>255</v>
      </c>
      <c r="B20" s="331">
        <v>14.217397904964324</v>
      </c>
      <c r="C20" s="331">
        <v>6.615302869287991</v>
      </c>
      <c r="D20" s="331">
        <v>25</v>
      </c>
      <c r="E20" s="331">
        <v>14.75064521026264</v>
      </c>
      <c r="F20" s="331">
        <v>5.579171094580234</v>
      </c>
      <c r="G20" s="331">
        <v>1.1860482769090634</v>
      </c>
      <c r="H20" s="331">
        <v>10.562471534841354</v>
      </c>
      <c r="I20" s="331">
        <v>7.638150903294368</v>
      </c>
      <c r="J20" s="331">
        <v>7.827918627599819</v>
      </c>
      <c r="K20" s="331">
        <v>6.62289357826021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265</v>
      </c>
      <c r="B21" s="222">
        <v>7385</v>
      </c>
      <c r="C21" s="222">
        <v>3548</v>
      </c>
      <c r="D21" s="222">
        <v>12900</v>
      </c>
      <c r="E21" s="222">
        <v>7877</v>
      </c>
      <c r="F21" s="222">
        <v>2827</v>
      </c>
      <c r="G21" s="222">
        <v>646</v>
      </c>
      <c r="H21" s="222">
        <v>5288</v>
      </c>
      <c r="I21" s="222">
        <v>4122</v>
      </c>
      <c r="J21" s="222">
        <v>3979</v>
      </c>
      <c r="K21" s="222">
        <v>3388</v>
      </c>
      <c r="L21" s="222">
        <v>51960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394" t="s">
        <v>255</v>
      </c>
      <c r="B22" s="223">
        <v>14.212856043110083</v>
      </c>
      <c r="C22" s="223">
        <v>6.82832948421863</v>
      </c>
      <c r="D22" s="223">
        <v>24.82678983833718</v>
      </c>
      <c r="E22" s="223">
        <v>15.159738260200154</v>
      </c>
      <c r="F22" s="223">
        <v>5.44072363356428</v>
      </c>
      <c r="G22" s="223">
        <v>1.2432640492686682</v>
      </c>
      <c r="H22" s="223">
        <v>10.177059276366435</v>
      </c>
      <c r="I22" s="223">
        <v>7.9330254041570445</v>
      </c>
      <c r="J22" s="223">
        <v>7.657813702848344</v>
      </c>
      <c r="K22" s="223">
        <v>6.520400307929177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263</v>
      </c>
      <c r="B23" s="330">
        <v>7325</v>
      </c>
      <c r="C23" s="330">
        <v>3493</v>
      </c>
      <c r="D23" s="330">
        <v>12491</v>
      </c>
      <c r="E23" s="330">
        <v>7902</v>
      </c>
      <c r="F23" s="330">
        <v>2735</v>
      </c>
      <c r="G23" s="330">
        <v>604</v>
      </c>
      <c r="H23" s="330">
        <v>5143</v>
      </c>
      <c r="I23" s="330">
        <v>3985</v>
      </c>
      <c r="J23" s="330">
        <v>3891</v>
      </c>
      <c r="K23" s="330">
        <v>3125</v>
      </c>
      <c r="L23" s="330">
        <v>50694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5" t="s">
        <v>255</v>
      </c>
      <c r="B24" s="331">
        <v>14.449441748530397</v>
      </c>
      <c r="C24" s="331">
        <v>6.890361778514223</v>
      </c>
      <c r="D24" s="331">
        <v>24.639996843807946</v>
      </c>
      <c r="E24" s="331">
        <v>15.587643508107469</v>
      </c>
      <c r="F24" s="331">
        <v>5.395115792795992</v>
      </c>
      <c r="G24" s="331">
        <v>1.191462500493155</v>
      </c>
      <c r="H24" s="331">
        <v>10.14518483449718</v>
      </c>
      <c r="I24" s="331">
        <v>7.860890835207322</v>
      </c>
      <c r="J24" s="331">
        <v>7.675464552017991</v>
      </c>
      <c r="K24" s="331">
        <v>6.164437606028327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260</v>
      </c>
      <c r="B25" s="330">
        <v>7342</v>
      </c>
      <c r="C25" s="330">
        <v>3470</v>
      </c>
      <c r="D25" s="330">
        <v>12437</v>
      </c>
      <c r="E25" s="330">
        <v>7839</v>
      </c>
      <c r="F25" s="330">
        <v>2781</v>
      </c>
      <c r="G25" s="330">
        <v>625</v>
      </c>
      <c r="H25" s="330">
        <v>5158</v>
      </c>
      <c r="I25" s="330">
        <v>4050</v>
      </c>
      <c r="J25" s="330">
        <v>3951</v>
      </c>
      <c r="K25" s="330">
        <v>3052</v>
      </c>
      <c r="L25" s="330">
        <v>50705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5" t="s">
        <v>255</v>
      </c>
      <c r="B26" s="331">
        <v>14.479834335864314</v>
      </c>
      <c r="C26" s="331">
        <v>6.843506557538705</v>
      </c>
      <c r="D26" s="331">
        <v>24.5281530421063</v>
      </c>
      <c r="E26" s="331">
        <v>15.46001380534464</v>
      </c>
      <c r="F26" s="331">
        <v>5.484666206488512</v>
      </c>
      <c r="G26" s="331">
        <v>1.2326200571935706</v>
      </c>
      <c r="H26" s="331">
        <v>10.1725668080071</v>
      </c>
      <c r="I26" s="331">
        <v>7.987377970614337</v>
      </c>
      <c r="J26" s="331">
        <v>7.792130953554876</v>
      </c>
      <c r="K26" s="331">
        <v>6.019130263287644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254</v>
      </c>
      <c r="B27" s="330">
        <v>7455</v>
      </c>
      <c r="C27" s="330">
        <v>3534</v>
      </c>
      <c r="D27" s="330">
        <v>12666</v>
      </c>
      <c r="E27" s="330">
        <v>8133</v>
      </c>
      <c r="F27" s="330">
        <v>2978</v>
      </c>
      <c r="G27" s="330">
        <v>582</v>
      </c>
      <c r="H27" s="330">
        <v>5308</v>
      </c>
      <c r="I27" s="330">
        <v>4130</v>
      </c>
      <c r="J27" s="330">
        <v>4123</v>
      </c>
      <c r="K27" s="330">
        <v>3435</v>
      </c>
      <c r="L27" s="330">
        <v>52344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5" t="s">
        <v>255</v>
      </c>
      <c r="B28" s="331">
        <v>14.242320036680422</v>
      </c>
      <c r="C28" s="331">
        <v>6.7514901421366345</v>
      </c>
      <c r="D28" s="331">
        <v>24.197615772581386</v>
      </c>
      <c r="E28" s="331">
        <v>15.537597432370474</v>
      </c>
      <c r="F28" s="331">
        <v>5.689286260125325</v>
      </c>
      <c r="G28" s="331">
        <v>1.1118752865657955</v>
      </c>
      <c r="H28" s="331">
        <v>10.140608283661928</v>
      </c>
      <c r="I28" s="331">
        <v>7.890111569616384</v>
      </c>
      <c r="J28" s="331">
        <v>7.876738499159407</v>
      </c>
      <c r="K28" s="331">
        <v>6.562356717102247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240</v>
      </c>
      <c r="B29" s="222">
        <v>7364</v>
      </c>
      <c r="C29" s="222">
        <v>3564</v>
      </c>
      <c r="D29" s="222">
        <v>12499</v>
      </c>
      <c r="E29" s="222">
        <v>8133</v>
      </c>
      <c r="F29" s="222">
        <v>2974</v>
      </c>
      <c r="G29" s="222">
        <v>653</v>
      </c>
      <c r="H29" s="222">
        <v>5235</v>
      </c>
      <c r="I29" s="222">
        <v>4155</v>
      </c>
      <c r="J29" s="222">
        <v>4020</v>
      </c>
      <c r="K29" s="222">
        <v>3427</v>
      </c>
      <c r="L29" s="222">
        <v>52024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394" t="s">
        <v>255</v>
      </c>
      <c r="B30" s="223">
        <v>14.155005382131325</v>
      </c>
      <c r="C30" s="223">
        <v>6.850684299554052</v>
      </c>
      <c r="D30" s="223">
        <v>24.025449792403506</v>
      </c>
      <c r="E30" s="223">
        <v>15.633169306473935</v>
      </c>
      <c r="F30" s="223">
        <v>5.716592341996002</v>
      </c>
      <c r="G30" s="223">
        <v>1.255189912348147</v>
      </c>
      <c r="H30" s="223">
        <v>10.06266338612948</v>
      </c>
      <c r="I30" s="223">
        <v>7.986698446870675</v>
      </c>
      <c r="J30" s="223">
        <v>7.727202829463324</v>
      </c>
      <c r="K30" s="223">
        <v>6.587344302629555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237</v>
      </c>
      <c r="B31" s="330">
        <v>6990</v>
      </c>
      <c r="C31" s="330">
        <v>3579</v>
      </c>
      <c r="D31" s="330">
        <v>11522</v>
      </c>
      <c r="E31" s="330">
        <v>8108</v>
      </c>
      <c r="F31" s="330">
        <v>2881</v>
      </c>
      <c r="G31" s="330">
        <v>647</v>
      </c>
      <c r="H31" s="330">
        <v>5021</v>
      </c>
      <c r="I31" s="330">
        <v>3937</v>
      </c>
      <c r="J31" s="330">
        <v>4006</v>
      </c>
      <c r="K31" s="330">
        <v>3554</v>
      </c>
      <c r="L31" s="330">
        <v>50245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5" t="s">
        <v>255</v>
      </c>
      <c r="B32" s="331">
        <v>13.912385804987759</v>
      </c>
      <c r="C32" s="331">
        <v>7.123380371395021</v>
      </c>
      <c r="D32" s="331">
        <v>22.932547817606434</v>
      </c>
      <c r="E32" s="331">
        <v>16.13757140298151</v>
      </c>
      <c r="F32" s="331">
        <v>5.734132117906972</v>
      </c>
      <c r="G32" s="331">
        <v>1.2877415759409272</v>
      </c>
      <c r="H32" s="331">
        <v>9.993431920864598</v>
      </c>
      <c r="I32" s="331">
        <v>7.835917441235594</v>
      </c>
      <c r="J32" s="331">
        <v>7.973250004975818</v>
      </c>
      <c r="K32" s="331">
        <v>7.0696415421053675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235</v>
      </c>
      <c r="B33" s="330">
        <v>7085</v>
      </c>
      <c r="C33" s="330">
        <v>3546</v>
      </c>
      <c r="D33" s="330">
        <v>11467</v>
      </c>
      <c r="E33" s="330">
        <v>8089</v>
      </c>
      <c r="F33" s="330">
        <v>2940</v>
      </c>
      <c r="G33" s="330">
        <v>670</v>
      </c>
      <c r="H33" s="330">
        <v>4936</v>
      </c>
      <c r="I33" s="330">
        <v>3876</v>
      </c>
      <c r="J33" s="330">
        <v>4061</v>
      </c>
      <c r="K33" s="330">
        <v>3304</v>
      </c>
      <c r="L33" s="330">
        <v>49974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5" t="s">
        <v>255</v>
      </c>
      <c r="B34" s="331">
        <v>14.2</v>
      </c>
      <c r="C34" s="331">
        <v>7.1</v>
      </c>
      <c r="D34" s="331">
        <v>22.9</v>
      </c>
      <c r="E34" s="331">
        <v>16.2</v>
      </c>
      <c r="F34" s="331">
        <v>5.9</v>
      </c>
      <c r="G34" s="331">
        <v>1.3</v>
      </c>
      <c r="H34" s="331">
        <v>9.9</v>
      </c>
      <c r="I34" s="331">
        <v>7.8</v>
      </c>
      <c r="J34" s="331">
        <v>8.1</v>
      </c>
      <c r="K34" s="331">
        <v>6.6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233</v>
      </c>
      <c r="B35" s="330">
        <v>6903</v>
      </c>
      <c r="C35" s="330">
        <v>3628</v>
      </c>
      <c r="D35" s="330">
        <v>11483</v>
      </c>
      <c r="E35" s="330">
        <v>8311</v>
      </c>
      <c r="F35" s="330">
        <v>3139</v>
      </c>
      <c r="G35" s="330">
        <v>671</v>
      </c>
      <c r="H35" s="330">
        <v>4779</v>
      </c>
      <c r="I35" s="330">
        <v>3920</v>
      </c>
      <c r="J35" s="330">
        <v>4082</v>
      </c>
      <c r="K35" s="330">
        <v>3740</v>
      </c>
      <c r="L35" s="330">
        <v>50656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5" t="s">
        <v>255</v>
      </c>
      <c r="B36" s="331">
        <v>13.62774904252379</v>
      </c>
      <c r="C36" s="331">
        <v>7.162316895013227</v>
      </c>
      <c r="D36" s="331">
        <v>22.669483160263752</v>
      </c>
      <c r="E36" s="331">
        <v>16.407391321514588</v>
      </c>
      <c r="F36" s="331">
        <v>6.196943972835315</v>
      </c>
      <c r="G36" s="331">
        <v>1.3246732735815532</v>
      </c>
      <c r="H36" s="331">
        <v>9.434595490978008</v>
      </c>
      <c r="I36" s="331">
        <v>7.738776799463023</v>
      </c>
      <c r="J36" s="331">
        <v>8.058593595767363</v>
      </c>
      <c r="K36" s="331">
        <v>7.379476448059383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415" t="s">
        <v>232</v>
      </c>
      <c r="B37" s="222">
        <v>6600</v>
      </c>
      <c r="C37" s="222">
        <v>3631</v>
      </c>
      <c r="D37" s="222">
        <v>10957</v>
      </c>
      <c r="E37" s="222">
        <v>8249</v>
      </c>
      <c r="F37" s="222">
        <v>2977</v>
      </c>
      <c r="G37" s="222">
        <v>649</v>
      </c>
      <c r="H37" s="222">
        <v>4719</v>
      </c>
      <c r="I37" s="222">
        <v>3739</v>
      </c>
      <c r="J37" s="222">
        <v>4133</v>
      </c>
      <c r="K37" s="222">
        <v>3600</v>
      </c>
      <c r="L37" s="222">
        <v>49254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394" t="s">
        <v>255</v>
      </c>
      <c r="B38" s="223">
        <v>13.400743132119144</v>
      </c>
      <c r="C38" s="223">
        <v>7.372439138291609</v>
      </c>
      <c r="D38" s="223">
        <v>22.24726401494386</v>
      </c>
      <c r="E38" s="223">
        <v>16.748898499522852</v>
      </c>
      <c r="F38" s="223">
        <v>6.044547318836166</v>
      </c>
      <c r="G38" s="223">
        <v>1.3177397413250491</v>
      </c>
      <c r="H38" s="223">
        <v>9.581531339465188</v>
      </c>
      <c r="I38" s="223">
        <v>7.591724025908103</v>
      </c>
      <c r="J38" s="223">
        <v>8.391707782583095</v>
      </c>
      <c r="K38" s="223">
        <v>7.303405007004934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10" t="s">
        <v>176</v>
      </c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1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8.75" customHeight="1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8.75" customHeight="1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8" customHeight="1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8" customHeight="1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8" customHeight="1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8" customHeight="1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8" customHeight="1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8" customHeight="1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8" customHeight="1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8" customHeight="1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8" customHeight="1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8" customHeight="1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8" customHeight="1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8" customHeight="1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8" customHeight="1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8" customHeight="1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8" customHeight="1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8" customHeight="1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8" customHeight="1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17</oddFooter>
  </headerFooter>
  <rowBreaks count="1" manualBreakCount="1">
    <brk id="4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1">
      <selection activeCell="H65" sqref="H65"/>
    </sheetView>
  </sheetViews>
  <sheetFormatPr defaultColWidth="11.00390625" defaultRowHeight="12.75"/>
  <cols>
    <col min="1" max="1" width="16.625" style="327" customWidth="1"/>
    <col min="2" max="2" width="10.75390625" style="327" customWidth="1"/>
    <col min="3" max="5" width="9.625" style="327" customWidth="1"/>
    <col min="6" max="6" width="10.625" style="327" customWidth="1"/>
    <col min="7" max="8" width="9.625" style="327" customWidth="1"/>
    <col min="9" max="9" width="11.875" style="327" customWidth="1"/>
    <col min="10" max="11" width="9.625" style="327" customWidth="1"/>
    <col min="12" max="12" width="12.1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115</v>
      </c>
      <c r="B1" s="326" t="s">
        <v>247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251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11.7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108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283</v>
      </c>
      <c r="B5" s="222">
        <v>315</v>
      </c>
      <c r="C5" s="222">
        <v>267</v>
      </c>
      <c r="D5" s="222">
        <v>371</v>
      </c>
      <c r="E5" s="222">
        <v>101</v>
      </c>
      <c r="F5" s="222">
        <v>125</v>
      </c>
      <c r="G5" s="222">
        <v>17</v>
      </c>
      <c r="H5" s="222">
        <v>178</v>
      </c>
      <c r="I5" s="222">
        <v>267</v>
      </c>
      <c r="J5" s="222">
        <v>205</v>
      </c>
      <c r="K5" s="222">
        <v>185</v>
      </c>
      <c r="L5" s="222">
        <v>2031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418" t="s">
        <v>255</v>
      </c>
      <c r="B6" s="223">
        <f>(B5/L5)*100</f>
        <v>15.5096011816839</v>
      </c>
      <c r="C6" s="223">
        <f>(C5/L5)*100</f>
        <v>13.146233382570163</v>
      </c>
      <c r="D6" s="223">
        <f>(D5/L5)*100</f>
        <v>18.266863613983258</v>
      </c>
      <c r="E6" s="223">
        <f>(E5/L5)*100</f>
        <v>4.972919743968488</v>
      </c>
      <c r="F6" s="223">
        <f>(F5/L5)*100</f>
        <v>6.154603643525356</v>
      </c>
      <c r="G6" s="223">
        <f>(G5/L5)*100</f>
        <v>0.8370260955194485</v>
      </c>
      <c r="H6" s="223">
        <f>(H5/L5)*100</f>
        <v>8.764155588380108</v>
      </c>
      <c r="I6" s="223">
        <f>(I5/L5)*100</f>
        <v>13.146233382570163</v>
      </c>
      <c r="J6" s="223">
        <f>(J5/L5)*100</f>
        <v>10.093549975381585</v>
      </c>
      <c r="K6" s="223">
        <f>(K5/L5)*100</f>
        <v>9.108813392417527</v>
      </c>
      <c r="L6" s="223">
        <f>SUM(B6:K6)</f>
        <v>100.00000000000001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279</v>
      </c>
      <c r="B7" s="330">
        <v>241</v>
      </c>
      <c r="C7" s="330">
        <v>235</v>
      </c>
      <c r="D7" s="330">
        <v>372</v>
      </c>
      <c r="E7" s="330">
        <v>122</v>
      </c>
      <c r="F7" s="330">
        <v>158</v>
      </c>
      <c r="G7" s="330">
        <v>17</v>
      </c>
      <c r="H7" s="330">
        <v>161</v>
      </c>
      <c r="I7" s="330">
        <v>279</v>
      </c>
      <c r="J7" s="330">
        <v>146</v>
      </c>
      <c r="K7" s="330">
        <v>111</v>
      </c>
      <c r="L7" s="330">
        <v>1842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6" t="s">
        <v>255</v>
      </c>
      <c r="B8" s="331">
        <v>13.083604777415852</v>
      </c>
      <c r="C8" s="331">
        <v>12.75787187839305</v>
      </c>
      <c r="D8" s="331">
        <v>20.195439739413683</v>
      </c>
      <c r="E8" s="331">
        <v>6.623235613463627</v>
      </c>
      <c r="F8" s="331">
        <v>8.577633007600435</v>
      </c>
      <c r="G8" s="331">
        <v>0.9229098805646038</v>
      </c>
      <c r="H8" s="331">
        <v>8.740499457111834</v>
      </c>
      <c r="I8" s="331">
        <v>15.146579804560261</v>
      </c>
      <c r="J8" s="331">
        <v>7.926167209554831</v>
      </c>
      <c r="K8" s="331">
        <v>6.026058631921824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277</v>
      </c>
      <c r="B9" s="350">
        <v>247</v>
      </c>
      <c r="C9" s="350">
        <v>253</v>
      </c>
      <c r="D9" s="350">
        <v>338</v>
      </c>
      <c r="E9" s="350">
        <v>140</v>
      </c>
      <c r="F9" s="350">
        <v>127</v>
      </c>
      <c r="G9" s="350">
        <v>19</v>
      </c>
      <c r="H9" s="350">
        <v>127</v>
      </c>
      <c r="I9" s="350">
        <v>251</v>
      </c>
      <c r="J9" s="350">
        <v>163</v>
      </c>
      <c r="K9" s="350">
        <v>123</v>
      </c>
      <c r="L9" s="350">
        <v>1788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6" t="s">
        <v>255</v>
      </c>
      <c r="B10" s="338">
        <v>13.814317673378076</v>
      </c>
      <c r="C10" s="338">
        <v>14.149888143176733</v>
      </c>
      <c r="D10" s="338">
        <v>18.90380313199105</v>
      </c>
      <c r="E10" s="338">
        <v>7.829977628635347</v>
      </c>
      <c r="F10" s="338">
        <v>7.102908277404922</v>
      </c>
      <c r="G10" s="338">
        <v>1.0626398210290828</v>
      </c>
      <c r="H10" s="338">
        <v>7.102908277404922</v>
      </c>
      <c r="I10" s="338">
        <v>14.038031319910516</v>
      </c>
      <c r="J10" s="338">
        <v>9.116331096196868</v>
      </c>
      <c r="K10" s="338">
        <v>6.879194630872483</v>
      </c>
      <c r="L10" s="338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392" t="s">
        <v>275</v>
      </c>
      <c r="B11" s="425">
        <v>258</v>
      </c>
      <c r="C11" s="425">
        <v>240</v>
      </c>
      <c r="D11" s="425">
        <v>339</v>
      </c>
      <c r="E11" s="425">
        <v>123</v>
      </c>
      <c r="F11" s="425">
        <v>133</v>
      </c>
      <c r="G11" s="425">
        <v>31</v>
      </c>
      <c r="H11" s="425">
        <v>135</v>
      </c>
      <c r="I11" s="425">
        <v>246</v>
      </c>
      <c r="J11" s="425">
        <v>147</v>
      </c>
      <c r="K11" s="425">
        <v>150</v>
      </c>
      <c r="L11" s="425">
        <v>1802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6" t="s">
        <v>255</v>
      </c>
      <c r="B12" s="331">
        <v>14.317425083240842</v>
      </c>
      <c r="C12" s="331">
        <v>13.318534961154274</v>
      </c>
      <c r="D12" s="331">
        <v>18.812430632630413</v>
      </c>
      <c r="E12" s="331">
        <v>6.825749167591565</v>
      </c>
      <c r="F12" s="331">
        <v>7.380688124306327</v>
      </c>
      <c r="G12" s="331">
        <v>1.7203107658157604</v>
      </c>
      <c r="H12" s="331">
        <v>7.491675915649279</v>
      </c>
      <c r="I12" s="331">
        <v>13.65149833518313</v>
      </c>
      <c r="J12" s="331">
        <v>8.157602663706992</v>
      </c>
      <c r="K12" s="331">
        <v>8.32408435072142</v>
      </c>
      <c r="L12" s="331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393" t="s">
        <v>273</v>
      </c>
      <c r="B13" s="356">
        <v>247</v>
      </c>
      <c r="C13" s="356">
        <v>249</v>
      </c>
      <c r="D13" s="356">
        <v>322</v>
      </c>
      <c r="E13" s="356">
        <v>113</v>
      </c>
      <c r="F13" s="356">
        <v>109</v>
      </c>
      <c r="G13" s="356">
        <v>13</v>
      </c>
      <c r="H13" s="356">
        <v>143</v>
      </c>
      <c r="I13" s="356">
        <v>269</v>
      </c>
      <c r="J13" s="356">
        <v>158</v>
      </c>
      <c r="K13" s="356">
        <v>126</v>
      </c>
      <c r="L13" s="356">
        <v>1749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418" t="s">
        <v>255</v>
      </c>
      <c r="B14" s="380">
        <v>14.122355631789594</v>
      </c>
      <c r="C14" s="380">
        <v>14.236706689536879</v>
      </c>
      <c r="D14" s="380">
        <v>18.41052029731275</v>
      </c>
      <c r="E14" s="380">
        <v>6.460834762721555</v>
      </c>
      <c r="F14" s="380">
        <v>6.232132647226987</v>
      </c>
      <c r="G14" s="380">
        <v>0.7432818753573471</v>
      </c>
      <c r="H14" s="380">
        <v>8.176100628930817</v>
      </c>
      <c r="I14" s="380">
        <v>15.38021726700972</v>
      </c>
      <c r="J14" s="380">
        <v>9.033733562035449</v>
      </c>
      <c r="K14" s="380">
        <v>7.204116638078903</v>
      </c>
      <c r="L14" s="380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271</v>
      </c>
      <c r="B15" s="437">
        <v>234</v>
      </c>
      <c r="C15" s="437">
        <v>260</v>
      </c>
      <c r="D15" s="437">
        <v>280</v>
      </c>
      <c r="E15" s="437">
        <v>99</v>
      </c>
      <c r="F15" s="437">
        <v>78</v>
      </c>
      <c r="G15" s="437">
        <v>9</v>
      </c>
      <c r="H15" s="437">
        <v>120</v>
      </c>
      <c r="I15" s="437">
        <v>205</v>
      </c>
      <c r="J15" s="437">
        <v>108</v>
      </c>
      <c r="K15" s="437">
        <v>173</v>
      </c>
      <c r="L15" s="437">
        <v>1566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6" t="s">
        <v>255</v>
      </c>
      <c r="B16" s="331">
        <v>14.942528735632186</v>
      </c>
      <c r="C16" s="331">
        <v>16.602809706257982</v>
      </c>
      <c r="D16" s="331">
        <v>17.879948914431672</v>
      </c>
      <c r="E16" s="331">
        <v>6.321839080459771</v>
      </c>
      <c r="F16" s="331">
        <v>4.980842911877394</v>
      </c>
      <c r="G16" s="331">
        <v>0.5747126436781609</v>
      </c>
      <c r="H16" s="331">
        <v>7.662835249042145</v>
      </c>
      <c r="I16" s="331">
        <v>13.090676883780333</v>
      </c>
      <c r="J16" s="331">
        <v>6.896551724137931</v>
      </c>
      <c r="K16" s="331">
        <v>11.047254150702427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269</v>
      </c>
      <c r="B17" s="330">
        <v>230</v>
      </c>
      <c r="C17" s="330">
        <v>246</v>
      </c>
      <c r="D17" s="330">
        <v>300</v>
      </c>
      <c r="E17" s="330">
        <v>102</v>
      </c>
      <c r="F17" s="330">
        <v>72</v>
      </c>
      <c r="G17" s="330">
        <v>14</v>
      </c>
      <c r="H17" s="330">
        <v>118</v>
      </c>
      <c r="I17" s="330">
        <v>204</v>
      </c>
      <c r="J17" s="330">
        <v>113</v>
      </c>
      <c r="K17" s="330">
        <v>220</v>
      </c>
      <c r="L17" s="330">
        <v>1619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6" t="s">
        <v>255</v>
      </c>
      <c r="B18" s="331">
        <v>14.206300185299567</v>
      </c>
      <c r="C18" s="331">
        <v>15.194564546016059</v>
      </c>
      <c r="D18" s="331">
        <v>18.529956763434217</v>
      </c>
      <c r="E18" s="331">
        <v>6.300185299567635</v>
      </c>
      <c r="F18" s="331">
        <v>4.4471896232242125</v>
      </c>
      <c r="G18" s="331">
        <v>0.8647313156269302</v>
      </c>
      <c r="H18" s="331">
        <v>7.288449660284126</v>
      </c>
      <c r="I18" s="331">
        <v>12.60037059913527</v>
      </c>
      <c r="J18" s="331">
        <v>6.979617047560223</v>
      </c>
      <c r="K18" s="331">
        <v>13.588634959851762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267</v>
      </c>
      <c r="B19" s="436">
        <v>223</v>
      </c>
      <c r="C19" s="436">
        <v>250</v>
      </c>
      <c r="D19" s="436">
        <v>268</v>
      </c>
      <c r="E19" s="436">
        <v>112</v>
      </c>
      <c r="F19" s="436">
        <v>63</v>
      </c>
      <c r="G19" s="436">
        <v>14</v>
      </c>
      <c r="H19" s="436">
        <v>123</v>
      </c>
      <c r="I19" s="436">
        <v>200</v>
      </c>
      <c r="J19" s="436">
        <v>113</v>
      </c>
      <c r="K19" s="436">
        <v>254</v>
      </c>
      <c r="L19" s="436">
        <v>1620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6" t="s">
        <v>255</v>
      </c>
      <c r="B20" s="331">
        <v>13.765432098765432</v>
      </c>
      <c r="C20" s="331">
        <v>15.432098765432098</v>
      </c>
      <c r="D20" s="331">
        <v>16.543209876543212</v>
      </c>
      <c r="E20" s="331">
        <v>6.91358024691358</v>
      </c>
      <c r="F20" s="331">
        <v>3.888888888888889</v>
      </c>
      <c r="G20" s="331">
        <v>0.8641975308641975</v>
      </c>
      <c r="H20" s="331">
        <v>7.592592592592593</v>
      </c>
      <c r="I20" s="331">
        <v>12.345679012345679</v>
      </c>
      <c r="J20" s="331">
        <v>6.9753086419753085</v>
      </c>
      <c r="K20" s="331">
        <v>15.679012345679014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265</v>
      </c>
      <c r="B21" s="222">
        <v>235</v>
      </c>
      <c r="C21" s="222">
        <v>252</v>
      </c>
      <c r="D21" s="222">
        <v>254</v>
      </c>
      <c r="E21" s="222">
        <v>115</v>
      </c>
      <c r="F21" s="222">
        <v>62</v>
      </c>
      <c r="G21" s="222">
        <v>14</v>
      </c>
      <c r="H21" s="222">
        <v>105</v>
      </c>
      <c r="I21" s="222">
        <v>207</v>
      </c>
      <c r="J21" s="222">
        <v>108</v>
      </c>
      <c r="K21" s="222">
        <v>277</v>
      </c>
      <c r="L21" s="222">
        <v>1629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418" t="s">
        <v>255</v>
      </c>
      <c r="B22" s="223">
        <v>14.426028238182933</v>
      </c>
      <c r="C22" s="223">
        <v>15.469613259668508</v>
      </c>
      <c r="D22" s="223">
        <v>15.592387968078574</v>
      </c>
      <c r="E22" s="223">
        <v>7.059545733578883</v>
      </c>
      <c r="F22" s="223">
        <v>3.8060159607120934</v>
      </c>
      <c r="G22" s="223">
        <v>0.8594229588704727</v>
      </c>
      <c r="H22" s="223">
        <v>6.445672191528545</v>
      </c>
      <c r="I22" s="223">
        <v>12.70718232044199</v>
      </c>
      <c r="J22" s="223">
        <v>6.629834254143646</v>
      </c>
      <c r="K22" s="223">
        <v>17.004297114794355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263</v>
      </c>
      <c r="B23" s="330">
        <v>227</v>
      </c>
      <c r="C23" s="330">
        <v>240</v>
      </c>
      <c r="D23" s="330">
        <v>258</v>
      </c>
      <c r="E23" s="330">
        <v>108</v>
      </c>
      <c r="F23" s="330">
        <v>76</v>
      </c>
      <c r="G23" s="330">
        <v>7</v>
      </c>
      <c r="H23" s="330">
        <v>112</v>
      </c>
      <c r="I23" s="330">
        <v>206</v>
      </c>
      <c r="J23" s="330">
        <v>105</v>
      </c>
      <c r="K23" s="330">
        <v>201</v>
      </c>
      <c r="L23" s="330">
        <v>1540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6" t="s">
        <v>255</v>
      </c>
      <c r="B24" s="331">
        <v>14.74025974025974</v>
      </c>
      <c r="C24" s="331">
        <v>15.584415584415584</v>
      </c>
      <c r="D24" s="331">
        <v>16.753246753246753</v>
      </c>
      <c r="E24" s="331">
        <v>7.012987012987012</v>
      </c>
      <c r="F24" s="331">
        <v>4.935064935064935</v>
      </c>
      <c r="G24" s="331">
        <v>0.45454545454545453</v>
      </c>
      <c r="H24" s="331">
        <v>7.2727272727272725</v>
      </c>
      <c r="I24" s="331">
        <v>13.376623376623375</v>
      </c>
      <c r="J24" s="331">
        <v>6.8181818181818175</v>
      </c>
      <c r="K24" s="331">
        <v>13.05194805194805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260</v>
      </c>
      <c r="B25" s="330">
        <v>269</v>
      </c>
      <c r="C25" s="330">
        <v>240</v>
      </c>
      <c r="D25" s="330">
        <v>256</v>
      </c>
      <c r="E25" s="330">
        <v>114</v>
      </c>
      <c r="F25" s="330">
        <v>66</v>
      </c>
      <c r="G25" s="330">
        <v>15</v>
      </c>
      <c r="H25" s="330">
        <v>116</v>
      </c>
      <c r="I25" s="330">
        <v>199</v>
      </c>
      <c r="J25" s="330">
        <v>124</v>
      </c>
      <c r="K25" s="330">
        <v>199</v>
      </c>
      <c r="L25" s="330">
        <v>1598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6" t="s">
        <v>255</v>
      </c>
      <c r="B26" s="331">
        <v>16.83354192740926</v>
      </c>
      <c r="C26" s="331">
        <v>15.018773466833544</v>
      </c>
      <c r="D26" s="331">
        <v>16.020025031289112</v>
      </c>
      <c r="E26" s="331">
        <v>7.133917396745932</v>
      </c>
      <c r="F26" s="331">
        <v>4.130162703379224</v>
      </c>
      <c r="G26" s="331">
        <v>0.9386733416770965</v>
      </c>
      <c r="H26" s="331">
        <v>7.259073842302878</v>
      </c>
      <c r="I26" s="331">
        <v>12.453066332916144</v>
      </c>
      <c r="J26" s="331">
        <v>7.759699624530664</v>
      </c>
      <c r="K26" s="331">
        <v>12.453066332916144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254</v>
      </c>
      <c r="B27" s="330">
        <v>268</v>
      </c>
      <c r="C27" s="330">
        <v>243</v>
      </c>
      <c r="D27" s="330">
        <v>259</v>
      </c>
      <c r="E27" s="330">
        <v>116</v>
      </c>
      <c r="F27" s="330">
        <v>72</v>
      </c>
      <c r="G27" s="330">
        <v>14</v>
      </c>
      <c r="H27" s="330">
        <v>116</v>
      </c>
      <c r="I27" s="330">
        <v>206</v>
      </c>
      <c r="J27" s="330">
        <v>112</v>
      </c>
      <c r="K27" s="330">
        <v>250</v>
      </c>
      <c r="L27" s="330">
        <v>1656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6" t="s">
        <v>255</v>
      </c>
      <c r="B28" s="331">
        <v>16.183574879227052</v>
      </c>
      <c r="C28" s="331">
        <v>14.673913043478262</v>
      </c>
      <c r="D28" s="331">
        <v>15.640096618357488</v>
      </c>
      <c r="E28" s="331">
        <v>7.004830917874397</v>
      </c>
      <c r="F28" s="331">
        <v>4.3478260869565215</v>
      </c>
      <c r="G28" s="331">
        <v>0.8454106280193237</v>
      </c>
      <c r="H28" s="331">
        <v>7.004830917874397</v>
      </c>
      <c r="I28" s="331">
        <v>12.439613526570048</v>
      </c>
      <c r="J28" s="331">
        <v>6.763285024154589</v>
      </c>
      <c r="K28" s="331">
        <v>15.096618357487923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240</v>
      </c>
      <c r="B29" s="222">
        <v>255</v>
      </c>
      <c r="C29" s="222">
        <v>244</v>
      </c>
      <c r="D29" s="222">
        <v>250</v>
      </c>
      <c r="E29" s="222">
        <v>115</v>
      </c>
      <c r="F29" s="222">
        <v>82</v>
      </c>
      <c r="G29" s="222">
        <v>15</v>
      </c>
      <c r="H29" s="222">
        <v>113</v>
      </c>
      <c r="I29" s="222">
        <v>218</v>
      </c>
      <c r="J29" s="222">
        <v>97</v>
      </c>
      <c r="K29" s="222">
        <v>257</v>
      </c>
      <c r="L29" s="222">
        <v>1646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418" t="s">
        <v>255</v>
      </c>
      <c r="B30" s="223">
        <v>15.492102065613608</v>
      </c>
      <c r="C30" s="223">
        <v>14.823815309842042</v>
      </c>
      <c r="D30" s="223">
        <v>15.188335358444716</v>
      </c>
      <c r="E30" s="223">
        <v>6.986634264884568</v>
      </c>
      <c r="F30" s="223">
        <v>4.981773997569866</v>
      </c>
      <c r="G30" s="223">
        <v>0.9113001215066828</v>
      </c>
      <c r="H30" s="223">
        <v>6.865127582017011</v>
      </c>
      <c r="I30" s="223">
        <v>13.24422843256379</v>
      </c>
      <c r="J30" s="223">
        <v>5.89307411907655</v>
      </c>
      <c r="K30" s="223">
        <v>15.613608748481166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237</v>
      </c>
      <c r="B31" s="330">
        <v>247</v>
      </c>
      <c r="C31" s="330">
        <v>237</v>
      </c>
      <c r="D31" s="330">
        <v>212</v>
      </c>
      <c r="E31" s="330">
        <v>118</v>
      </c>
      <c r="F31" s="330">
        <v>73</v>
      </c>
      <c r="G31" s="330">
        <v>11</v>
      </c>
      <c r="H31" s="330">
        <v>106</v>
      </c>
      <c r="I31" s="330">
        <v>195</v>
      </c>
      <c r="J31" s="330">
        <v>103</v>
      </c>
      <c r="K31" s="330">
        <v>210</v>
      </c>
      <c r="L31" s="330">
        <v>1512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6" t="s">
        <v>255</v>
      </c>
      <c r="B32" s="331">
        <v>16.335978835978835</v>
      </c>
      <c r="C32" s="331">
        <v>15.674603174603174</v>
      </c>
      <c r="D32" s="331">
        <v>14.02116402116402</v>
      </c>
      <c r="E32" s="331">
        <v>7.804232804232804</v>
      </c>
      <c r="F32" s="331">
        <v>4.8280423280423275</v>
      </c>
      <c r="G32" s="331">
        <v>0.7275132275132274</v>
      </c>
      <c r="H32" s="331">
        <v>7.01058201058201</v>
      </c>
      <c r="I32" s="331">
        <v>12.896825396825399</v>
      </c>
      <c r="J32" s="331">
        <v>6.8121693121693125</v>
      </c>
      <c r="K32" s="331">
        <v>13.88888888888889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235</v>
      </c>
      <c r="B33" s="330">
        <v>255</v>
      </c>
      <c r="C33" s="330">
        <v>245</v>
      </c>
      <c r="D33" s="330">
        <v>225</v>
      </c>
      <c r="E33" s="330">
        <v>115</v>
      </c>
      <c r="F33" s="330">
        <v>73</v>
      </c>
      <c r="G33" s="330">
        <v>16</v>
      </c>
      <c r="H33" s="330">
        <v>99</v>
      </c>
      <c r="I33" s="330">
        <v>199</v>
      </c>
      <c r="J33" s="330">
        <v>120</v>
      </c>
      <c r="K33" s="330">
        <v>222</v>
      </c>
      <c r="L33" s="330">
        <v>1569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6" t="s">
        <v>255</v>
      </c>
      <c r="B34" s="331">
        <v>16.3</v>
      </c>
      <c r="C34" s="331">
        <v>15.6</v>
      </c>
      <c r="D34" s="331">
        <v>14.3</v>
      </c>
      <c r="E34" s="331">
        <v>7.3</v>
      </c>
      <c r="F34" s="331">
        <v>4.7</v>
      </c>
      <c r="G34" s="331">
        <v>1</v>
      </c>
      <c r="H34" s="331">
        <v>6.3</v>
      </c>
      <c r="I34" s="331">
        <v>12.7</v>
      </c>
      <c r="J34" s="331">
        <v>7.6</v>
      </c>
      <c r="K34" s="331">
        <v>14.1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233</v>
      </c>
      <c r="B35" s="330">
        <v>256</v>
      </c>
      <c r="C35" s="330">
        <v>254</v>
      </c>
      <c r="D35" s="330">
        <v>233</v>
      </c>
      <c r="E35" s="330">
        <v>128</v>
      </c>
      <c r="F35" s="330">
        <v>82</v>
      </c>
      <c r="G35" s="330">
        <v>20</v>
      </c>
      <c r="H35" s="330">
        <v>90</v>
      </c>
      <c r="I35" s="330">
        <v>209</v>
      </c>
      <c r="J35" s="330">
        <v>107</v>
      </c>
      <c r="K35" s="330">
        <v>240</v>
      </c>
      <c r="L35" s="330">
        <v>1619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6" t="s">
        <v>255</v>
      </c>
      <c r="B36" s="331">
        <v>15.812229771463867</v>
      </c>
      <c r="C36" s="331">
        <v>15.688696726374305</v>
      </c>
      <c r="D36" s="331">
        <v>14.391599752933908</v>
      </c>
      <c r="E36" s="331">
        <v>7.906114885731934</v>
      </c>
      <c r="F36" s="331">
        <v>5.06485484867202</v>
      </c>
      <c r="G36" s="331">
        <v>1.2353304508956144</v>
      </c>
      <c r="H36" s="331">
        <v>5.558987029030265</v>
      </c>
      <c r="I36" s="331">
        <v>12.909203211859172</v>
      </c>
      <c r="J36" s="331">
        <v>6.609017912291539</v>
      </c>
      <c r="K36" s="331">
        <v>14.823965410747375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393" t="s">
        <v>232</v>
      </c>
      <c r="B37" s="222">
        <v>273</v>
      </c>
      <c r="C37" s="222">
        <v>257</v>
      </c>
      <c r="D37" s="222">
        <v>223</v>
      </c>
      <c r="E37" s="222">
        <v>137</v>
      </c>
      <c r="F37" s="222">
        <v>77</v>
      </c>
      <c r="G37" s="222">
        <v>23</v>
      </c>
      <c r="H37" s="222">
        <v>91</v>
      </c>
      <c r="I37" s="222">
        <v>198</v>
      </c>
      <c r="J37" s="222">
        <v>105</v>
      </c>
      <c r="K37" s="222">
        <v>201</v>
      </c>
      <c r="L37" s="222">
        <v>1585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418" t="s">
        <v>255</v>
      </c>
      <c r="B38" s="223">
        <v>17.22397476340694</v>
      </c>
      <c r="C38" s="223">
        <v>16.214511041009462</v>
      </c>
      <c r="D38" s="223">
        <v>14.069400630914828</v>
      </c>
      <c r="E38" s="223">
        <v>8.64353312302839</v>
      </c>
      <c r="F38" s="223">
        <v>4.858044164037855</v>
      </c>
      <c r="G38" s="223">
        <v>1.451104100946372</v>
      </c>
      <c r="H38" s="223">
        <v>5.7413249211356465</v>
      </c>
      <c r="I38" s="223">
        <v>12.492113564668768</v>
      </c>
      <c r="J38" s="223">
        <v>6.624605678233439</v>
      </c>
      <c r="K38" s="223">
        <v>12.681388012618298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10" t="s">
        <v>176</v>
      </c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1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2.75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2.75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2.75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2.75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2.75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2.75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2.75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2.75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2.75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2.75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2.75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2.75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2.75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2.75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2.75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2.75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2.75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2.75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2.75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5" r:id="rId1"/>
  <headerFooter alignWithMargins="0">
    <oddFooter>&amp;C&amp;16page 18</oddFooter>
  </headerFooter>
  <rowBreaks count="1" manualBreakCount="1">
    <brk id="4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1">
      <selection activeCell="H65" sqref="H65"/>
    </sheetView>
  </sheetViews>
  <sheetFormatPr defaultColWidth="11.00390625" defaultRowHeight="12.75"/>
  <cols>
    <col min="1" max="1" width="9.0039062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114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238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avril 2012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zoomScaleSheetLayoutView="75" zoomScalePageLayoutView="0" workbookViewId="0" topLeftCell="A10">
      <selection activeCell="H65" sqref="H65"/>
    </sheetView>
  </sheetViews>
  <sheetFormatPr defaultColWidth="11.00390625" defaultRowHeight="12.75"/>
  <cols>
    <col min="1" max="1" width="28.125" style="75" customWidth="1"/>
    <col min="2" max="2" width="13.875" style="75" customWidth="1"/>
    <col min="3" max="3" width="11.875" style="75" customWidth="1"/>
    <col min="4" max="4" width="12.875" style="75" customWidth="1"/>
    <col min="5" max="5" width="1.37890625" style="75" customWidth="1"/>
    <col min="6" max="6" width="13.75390625" style="75" customWidth="1"/>
    <col min="7" max="7" width="11.875" style="75" customWidth="1"/>
    <col min="8" max="8" width="12.625" style="75" customWidth="1"/>
    <col min="9" max="16384" width="11.00390625" style="75" customWidth="1"/>
  </cols>
  <sheetData>
    <row r="1" spans="1:23" ht="20.25">
      <c r="A1" s="141" t="s">
        <v>181</v>
      </c>
      <c r="B1" s="142" t="s">
        <v>116</v>
      </c>
      <c r="C1" s="142"/>
      <c r="D1" s="214"/>
      <c r="E1" s="214"/>
      <c r="F1" s="214"/>
      <c r="G1" s="21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40.5" customHeight="1">
      <c r="A2" s="214"/>
      <c r="B2" s="515" t="s">
        <v>231</v>
      </c>
      <c r="C2" s="515"/>
      <c r="D2" s="515"/>
      <c r="E2" s="515"/>
      <c r="F2" s="515"/>
      <c r="G2" s="389"/>
      <c r="H2" s="389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0.5" customHeight="1">
      <c r="A3" s="74"/>
      <c r="B3" s="72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33" customHeight="1">
      <c r="A4" s="74"/>
      <c r="B4" s="512" t="s">
        <v>117</v>
      </c>
      <c r="C4" s="513"/>
      <c r="D4" s="514"/>
      <c r="E4" s="81"/>
      <c r="F4" s="512" t="s">
        <v>118</v>
      </c>
      <c r="G4" s="513"/>
      <c r="H4" s="51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8.75">
      <c r="A5" s="74"/>
      <c r="B5" s="224" t="s">
        <v>75</v>
      </c>
      <c r="C5" s="225" t="s">
        <v>76</v>
      </c>
      <c r="D5" s="226" t="s">
        <v>0</v>
      </c>
      <c r="E5" s="81"/>
      <c r="F5" s="224" t="s">
        <v>75</v>
      </c>
      <c r="G5" s="225" t="s">
        <v>76</v>
      </c>
      <c r="H5" s="226" t="s">
        <v>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33" customHeight="1">
      <c r="A6" s="278" t="s">
        <v>284</v>
      </c>
      <c r="B6" s="357">
        <v>23908</v>
      </c>
      <c r="C6" s="358">
        <v>980</v>
      </c>
      <c r="D6" s="359">
        <f>B6+C6</f>
        <v>24888</v>
      </c>
      <c r="E6" s="227"/>
      <c r="F6" s="357">
        <v>20284</v>
      </c>
      <c r="G6" s="358">
        <v>796</v>
      </c>
      <c r="H6" s="359">
        <f>F6+G6</f>
        <v>21080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ht="33" customHeight="1">
      <c r="A7" s="333" t="s">
        <v>280</v>
      </c>
      <c r="B7" s="339">
        <v>22024</v>
      </c>
      <c r="C7" s="340">
        <v>882</v>
      </c>
      <c r="D7" s="341">
        <v>22906</v>
      </c>
      <c r="E7" s="342"/>
      <c r="F7" s="339">
        <v>20589</v>
      </c>
      <c r="G7" s="340">
        <v>823</v>
      </c>
      <c r="H7" s="341">
        <v>21412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ht="33" customHeight="1">
      <c r="A8" s="333" t="s">
        <v>278</v>
      </c>
      <c r="B8" s="339">
        <v>18830</v>
      </c>
      <c r="C8" s="340">
        <v>751</v>
      </c>
      <c r="D8" s="341">
        <v>19581</v>
      </c>
      <c r="E8" s="342"/>
      <c r="F8" s="339">
        <v>19838</v>
      </c>
      <c r="G8" s="340">
        <v>737</v>
      </c>
      <c r="H8" s="341">
        <v>20575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ht="33" customHeight="1">
      <c r="A9" s="466" t="s">
        <v>276</v>
      </c>
      <c r="B9" s="340">
        <v>21140</v>
      </c>
      <c r="C9" s="340">
        <v>809</v>
      </c>
      <c r="D9" s="341">
        <v>21949</v>
      </c>
      <c r="E9" s="342"/>
      <c r="F9" s="339">
        <v>19817</v>
      </c>
      <c r="G9" s="340">
        <v>725</v>
      </c>
      <c r="H9" s="341">
        <v>20542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ht="33" customHeight="1">
      <c r="A10" s="282" t="s">
        <v>274</v>
      </c>
      <c r="B10" s="279">
        <v>22773</v>
      </c>
      <c r="C10" s="280">
        <v>849</v>
      </c>
      <c r="D10" s="281">
        <v>23622</v>
      </c>
      <c r="E10" s="468"/>
      <c r="F10" s="279">
        <v>18029</v>
      </c>
      <c r="G10" s="280">
        <v>655</v>
      </c>
      <c r="H10" s="281">
        <v>18684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33" customHeight="1">
      <c r="A11" s="333" t="s">
        <v>272</v>
      </c>
      <c r="B11" s="339">
        <v>19843</v>
      </c>
      <c r="C11" s="340">
        <v>729</v>
      </c>
      <c r="D11" s="341">
        <v>20572</v>
      </c>
      <c r="E11" s="351"/>
      <c r="F11" s="339">
        <v>19720</v>
      </c>
      <c r="G11" s="340">
        <v>802</v>
      </c>
      <c r="H11" s="341">
        <v>20522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33" customHeight="1">
      <c r="A12" s="333" t="s">
        <v>270</v>
      </c>
      <c r="B12" s="339">
        <v>17971</v>
      </c>
      <c r="C12" s="340">
        <v>742</v>
      </c>
      <c r="D12" s="341">
        <v>18713</v>
      </c>
      <c r="E12" s="351"/>
      <c r="F12" s="339">
        <v>19710</v>
      </c>
      <c r="G12" s="340">
        <v>737</v>
      </c>
      <c r="H12" s="341">
        <v>20447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33" customHeight="1">
      <c r="A13" s="333" t="s">
        <v>268</v>
      </c>
      <c r="B13" s="339">
        <v>21074</v>
      </c>
      <c r="C13" s="340">
        <v>735</v>
      </c>
      <c r="D13" s="341">
        <v>21809</v>
      </c>
      <c r="E13" s="351"/>
      <c r="F13" s="339">
        <v>20177</v>
      </c>
      <c r="G13" s="340">
        <v>730</v>
      </c>
      <c r="H13" s="341">
        <v>20907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33" customHeight="1">
      <c r="A14" s="352" t="s">
        <v>266</v>
      </c>
      <c r="B14" s="360">
        <v>20823</v>
      </c>
      <c r="C14" s="361">
        <v>808</v>
      </c>
      <c r="D14" s="362">
        <v>21631</v>
      </c>
      <c r="E14" s="467"/>
      <c r="F14" s="360">
        <v>19206</v>
      </c>
      <c r="G14" s="361">
        <v>757</v>
      </c>
      <c r="H14" s="362">
        <v>19963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15.75">
      <c r="A15" s="74"/>
      <c r="B15" s="74"/>
      <c r="C15" s="74"/>
      <c r="D15" s="74"/>
      <c r="E15" s="382"/>
      <c r="F15" s="38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15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spans="1:23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</row>
    <row r="57" spans="1:23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</row>
    <row r="69" spans="1:23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</row>
    <row r="71" spans="1:23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</sheetData>
  <sheetProtection/>
  <mergeCells count="3">
    <mergeCell ref="F4:H4"/>
    <mergeCell ref="B4:D4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2">
      <selection activeCell="H65" sqref="H65"/>
    </sheetView>
  </sheetViews>
  <sheetFormatPr defaultColWidth="11.00390625" defaultRowHeight="12.75"/>
  <cols>
    <col min="1" max="1" width="9.00390625" style="65" customWidth="1"/>
    <col min="2" max="2" width="5.125" style="65" customWidth="1"/>
    <col min="3" max="3" width="26.87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66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.75">
      <c r="A30" s="64"/>
      <c r="B30" s="64"/>
      <c r="C30" s="7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7">
      <c r="A31" s="64"/>
      <c r="B31" s="64"/>
      <c r="C31" s="113" t="str">
        <f>couverture!A34</f>
        <v>Situation au 1er avril 2012</v>
      </c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0" zoomScalePageLayoutView="0" workbookViewId="0" topLeftCell="A1">
      <selection activeCell="H65" sqref="H65"/>
    </sheetView>
  </sheetViews>
  <sheetFormatPr defaultColWidth="11.00390625" defaultRowHeight="12.75"/>
  <cols>
    <col min="1" max="1" width="20.12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1.125" style="83" customWidth="1"/>
    <col min="11" max="12" width="9.625" style="83" customWidth="1"/>
    <col min="13" max="13" width="10.50390625" style="67" customWidth="1"/>
    <col min="14" max="16384" width="11.00390625" style="67" customWidth="1"/>
  </cols>
  <sheetData>
    <row r="1" spans="1:22" ht="20.25">
      <c r="A1" s="257" t="s">
        <v>180</v>
      </c>
      <c r="B1" s="258" t="s">
        <v>252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7" t="s">
        <v>189</v>
      </c>
      <c r="C4" s="517" t="s">
        <v>190</v>
      </c>
      <c r="D4" s="517" t="s">
        <v>71</v>
      </c>
      <c r="E4" s="518" t="s">
        <v>191</v>
      </c>
      <c r="F4" s="519"/>
      <c r="G4" s="519"/>
      <c r="H4" s="519"/>
      <c r="I4" s="520"/>
      <c r="J4" s="517" t="s">
        <v>194</v>
      </c>
      <c r="K4" s="517" t="s">
        <v>111</v>
      </c>
      <c r="L4" s="517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7"/>
      <c r="C5" s="517"/>
      <c r="D5" s="517"/>
      <c r="E5" s="263" t="s">
        <v>192</v>
      </c>
      <c r="F5" s="264" t="s">
        <v>195</v>
      </c>
      <c r="G5" s="264" t="s">
        <v>196</v>
      </c>
      <c r="H5" s="264" t="s">
        <v>197</v>
      </c>
      <c r="I5" s="265" t="s">
        <v>193</v>
      </c>
      <c r="J5" s="517"/>
      <c r="K5" s="517"/>
      <c r="L5" s="517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284</v>
      </c>
      <c r="B6" s="228">
        <v>6759</v>
      </c>
      <c r="C6" s="228">
        <v>5528</v>
      </c>
      <c r="D6" s="228">
        <v>27</v>
      </c>
      <c r="E6" s="229">
        <v>7515</v>
      </c>
      <c r="F6" s="230">
        <v>2832</v>
      </c>
      <c r="G6" s="230">
        <v>1808</v>
      </c>
      <c r="H6" s="230">
        <v>120</v>
      </c>
      <c r="I6" s="231">
        <v>36</v>
      </c>
      <c r="J6" s="228">
        <v>10</v>
      </c>
      <c r="K6" s="228">
        <v>253</v>
      </c>
      <c r="L6" s="228">
        <f>SUM(B6:K6)</f>
        <v>24888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255</v>
      </c>
      <c r="B7" s="363">
        <f>(B6/L6)*100</f>
        <v>27.157666345226616</v>
      </c>
      <c r="C7" s="363">
        <f>(C6/L6)*100</f>
        <v>22.21150755384121</v>
      </c>
      <c r="D7" s="363">
        <f>(D6/L6)*100</f>
        <v>0.10848601735776277</v>
      </c>
      <c r="E7" s="364">
        <f>(E6/L6)*100</f>
        <v>30.195274831243974</v>
      </c>
      <c r="F7" s="365">
        <f>(F6/L6)*100</f>
        <v>11.378977820636452</v>
      </c>
      <c r="G7" s="365">
        <f>(G6/L6)*100</f>
        <v>7.2645451623272255</v>
      </c>
      <c r="H7" s="365">
        <f>(H6/L6)*100</f>
        <v>0.4821600771456124</v>
      </c>
      <c r="I7" s="366">
        <f>(I6/L6)*100</f>
        <v>0.14464802314368372</v>
      </c>
      <c r="J7" s="363">
        <f>(J6/L6)*100</f>
        <v>0.040180006428801034</v>
      </c>
      <c r="K7" s="363">
        <f>(K6/L6)*100</f>
        <v>1.016554162648666</v>
      </c>
      <c r="L7" s="363">
        <f>SUM(B7:K7)</f>
        <v>99.99999999999999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280</v>
      </c>
      <c r="B8" s="383">
        <v>6593</v>
      </c>
      <c r="C8" s="383">
        <v>5415</v>
      </c>
      <c r="D8" s="383">
        <v>32</v>
      </c>
      <c r="E8" s="384">
        <v>6346</v>
      </c>
      <c r="F8" s="385">
        <v>2535</v>
      </c>
      <c r="G8" s="385">
        <v>1621</v>
      </c>
      <c r="H8" s="385">
        <v>98</v>
      </c>
      <c r="I8" s="386">
        <v>37</v>
      </c>
      <c r="J8" s="383">
        <v>12</v>
      </c>
      <c r="K8" s="383">
        <v>217</v>
      </c>
      <c r="L8" s="383">
        <v>22906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255</v>
      </c>
      <c r="B9" s="343">
        <v>28.782851654588313</v>
      </c>
      <c r="C9" s="343">
        <v>23.64009429843709</v>
      </c>
      <c r="D9" s="343">
        <v>0.13970138828254605</v>
      </c>
      <c r="E9" s="344">
        <v>27.704531563782414</v>
      </c>
      <c r="F9" s="345">
        <v>11.066969353007945</v>
      </c>
      <c r="G9" s="345">
        <v>7.076748450187724</v>
      </c>
      <c r="H9" s="345">
        <v>0.4278355016152973</v>
      </c>
      <c r="I9" s="346">
        <v>0.16152973020169387</v>
      </c>
      <c r="J9" s="343">
        <v>0.052388020605954766</v>
      </c>
      <c r="K9" s="343">
        <v>0.9473500392910155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278</v>
      </c>
      <c r="B10" s="421">
        <v>5419</v>
      </c>
      <c r="C10" s="421">
        <v>4988</v>
      </c>
      <c r="D10" s="421">
        <v>18</v>
      </c>
      <c r="E10" s="424">
        <v>5410</v>
      </c>
      <c r="F10" s="423">
        <v>2084</v>
      </c>
      <c r="G10" s="423">
        <v>1291</v>
      </c>
      <c r="H10" s="423">
        <v>114</v>
      </c>
      <c r="I10" s="422">
        <v>32</v>
      </c>
      <c r="J10" s="421">
        <v>8</v>
      </c>
      <c r="K10" s="421">
        <v>217</v>
      </c>
      <c r="L10" s="421">
        <v>19581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255</v>
      </c>
      <c r="B11" s="266">
        <v>27.67478678310607</v>
      </c>
      <c r="C11" s="266">
        <v>25.473673458965322</v>
      </c>
      <c r="D11" s="266">
        <v>0.09192584648383637</v>
      </c>
      <c r="E11" s="267">
        <v>27.628823859864156</v>
      </c>
      <c r="F11" s="268">
        <v>10.642970226239722</v>
      </c>
      <c r="G11" s="268">
        <v>6.5931259894795975</v>
      </c>
      <c r="H11" s="268">
        <v>0.5821970277309637</v>
      </c>
      <c r="I11" s="269">
        <v>0.16342372708237576</v>
      </c>
      <c r="J11" s="266">
        <v>0.04085593177059394</v>
      </c>
      <c r="K11" s="266">
        <v>1.1082171492773607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397" t="s">
        <v>276</v>
      </c>
      <c r="B12" s="426">
        <v>6577</v>
      </c>
      <c r="C12" s="426">
        <v>5102</v>
      </c>
      <c r="D12" s="426">
        <v>44</v>
      </c>
      <c r="E12" s="429">
        <v>6066</v>
      </c>
      <c r="F12" s="428">
        <v>2306</v>
      </c>
      <c r="G12" s="428">
        <v>1417</v>
      </c>
      <c r="H12" s="428">
        <v>128</v>
      </c>
      <c r="I12" s="427">
        <v>52</v>
      </c>
      <c r="J12" s="426">
        <v>28</v>
      </c>
      <c r="K12" s="426">
        <v>229</v>
      </c>
      <c r="L12" s="426">
        <v>21949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400" t="s">
        <v>255</v>
      </c>
      <c r="B13" s="266">
        <v>29.964918675110486</v>
      </c>
      <c r="C13" s="266">
        <v>23.244794751469318</v>
      </c>
      <c r="D13" s="266">
        <v>0.20046471365438062</v>
      </c>
      <c r="E13" s="267">
        <v>27.63679438698802</v>
      </c>
      <c r="F13" s="268">
        <v>10.50617340197731</v>
      </c>
      <c r="G13" s="268">
        <v>6.455874982914938</v>
      </c>
      <c r="H13" s="268">
        <v>0.5831700760854709</v>
      </c>
      <c r="I13" s="269">
        <v>0.23691284340972255</v>
      </c>
      <c r="J13" s="266">
        <v>0.12756845414369675</v>
      </c>
      <c r="K13" s="266">
        <v>1.0433277142466626</v>
      </c>
      <c r="L13" s="266">
        <v>100</v>
      </c>
      <c r="M13" s="465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399" t="s">
        <v>274</v>
      </c>
      <c r="B14" s="432">
        <v>7294</v>
      </c>
      <c r="C14" s="432">
        <v>5927</v>
      </c>
      <c r="D14" s="432">
        <v>22</v>
      </c>
      <c r="E14" s="435">
        <v>6158</v>
      </c>
      <c r="F14" s="434">
        <v>2347</v>
      </c>
      <c r="G14" s="434">
        <v>1485</v>
      </c>
      <c r="H14" s="434">
        <v>115</v>
      </c>
      <c r="I14" s="433">
        <v>46</v>
      </c>
      <c r="J14" s="432">
        <v>18</v>
      </c>
      <c r="K14" s="432">
        <v>210</v>
      </c>
      <c r="L14" s="432">
        <v>23622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255</v>
      </c>
      <c r="B15" s="363">
        <v>30.877995089323512</v>
      </c>
      <c r="C15" s="363">
        <v>25.091016848700363</v>
      </c>
      <c r="D15" s="363">
        <v>0.09313351960037253</v>
      </c>
      <c r="E15" s="364">
        <v>26.068918804504275</v>
      </c>
      <c r="F15" s="365">
        <v>9.935653204639742</v>
      </c>
      <c r="G15" s="365">
        <v>6.2865125730251465</v>
      </c>
      <c r="H15" s="365">
        <v>0.48683430700194735</v>
      </c>
      <c r="I15" s="366">
        <v>0.19473372280077894</v>
      </c>
      <c r="J15" s="363">
        <v>0.0762001524003048</v>
      </c>
      <c r="K15" s="363">
        <v>0.8890017780035561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272</v>
      </c>
      <c r="B16" s="383">
        <v>6670</v>
      </c>
      <c r="C16" s="383">
        <v>5282</v>
      </c>
      <c r="D16" s="383">
        <v>8</v>
      </c>
      <c r="E16" s="384">
        <v>5170</v>
      </c>
      <c r="F16" s="385">
        <v>1900</v>
      </c>
      <c r="G16" s="385">
        <v>1113</v>
      </c>
      <c r="H16" s="385">
        <v>106</v>
      </c>
      <c r="I16" s="386">
        <v>62</v>
      </c>
      <c r="J16" s="383">
        <v>12</v>
      </c>
      <c r="K16" s="383">
        <v>249</v>
      </c>
      <c r="L16" s="383">
        <v>20572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255</v>
      </c>
      <c r="B17" s="266">
        <v>32.42271048026444</v>
      </c>
      <c r="C17" s="266">
        <v>25.675675675675674</v>
      </c>
      <c r="D17" s="266">
        <v>0.038887808671981335</v>
      </c>
      <c r="E17" s="267">
        <v>25.13124635426794</v>
      </c>
      <c r="F17" s="268">
        <v>9.235854559595568</v>
      </c>
      <c r="G17" s="268">
        <v>5.410266381489403</v>
      </c>
      <c r="H17" s="268">
        <v>0.5152634649037526</v>
      </c>
      <c r="I17" s="269">
        <v>0.3013805172078553</v>
      </c>
      <c r="J17" s="266">
        <v>0.058331713007972</v>
      </c>
      <c r="K17" s="266">
        <v>1.2103830449154191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270</v>
      </c>
      <c r="B18" s="270">
        <v>5613</v>
      </c>
      <c r="C18" s="270">
        <v>5318</v>
      </c>
      <c r="D18" s="270">
        <v>16</v>
      </c>
      <c r="E18" s="271">
        <v>4853</v>
      </c>
      <c r="F18" s="272">
        <v>1660</v>
      </c>
      <c r="G18" s="272">
        <v>937</v>
      </c>
      <c r="H18" s="272">
        <v>78</v>
      </c>
      <c r="I18" s="273">
        <v>22</v>
      </c>
      <c r="J18" s="270">
        <v>11</v>
      </c>
      <c r="K18" s="270">
        <v>205</v>
      </c>
      <c r="L18" s="270">
        <v>18713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255</v>
      </c>
      <c r="B19" s="266">
        <v>29.99519050927163</v>
      </c>
      <c r="C19" s="266">
        <v>28.418746326083472</v>
      </c>
      <c r="D19" s="266">
        <v>0.08550205739325603</v>
      </c>
      <c r="E19" s="267">
        <v>25.933842783091972</v>
      </c>
      <c r="F19" s="268">
        <v>8.870838454550313</v>
      </c>
      <c r="G19" s="268">
        <v>5.0072142360925564</v>
      </c>
      <c r="H19" s="268">
        <v>0.41682252979212314</v>
      </c>
      <c r="I19" s="269">
        <v>0.11756532891572705</v>
      </c>
      <c r="J19" s="266">
        <v>0.05878266445786352</v>
      </c>
      <c r="K19" s="266">
        <v>1.0954951103510928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268</v>
      </c>
      <c r="B20" s="438">
        <v>7222</v>
      </c>
      <c r="C20" s="438">
        <v>5332</v>
      </c>
      <c r="D20" s="438">
        <v>17</v>
      </c>
      <c r="E20" s="441">
        <v>5745</v>
      </c>
      <c r="F20" s="440">
        <v>2062</v>
      </c>
      <c r="G20" s="440">
        <v>1071</v>
      </c>
      <c r="H20" s="440">
        <v>92</v>
      </c>
      <c r="I20" s="439">
        <v>40</v>
      </c>
      <c r="J20" s="438">
        <v>22</v>
      </c>
      <c r="K20" s="438">
        <v>206</v>
      </c>
      <c r="L20" s="438">
        <v>21809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255</v>
      </c>
      <c r="B21" s="266">
        <v>33.11476913200972</v>
      </c>
      <c r="C21" s="266">
        <v>24.44862212847907</v>
      </c>
      <c r="D21" s="266">
        <v>0.07794947040212757</v>
      </c>
      <c r="E21" s="267">
        <v>26.342335732954286</v>
      </c>
      <c r="F21" s="268">
        <v>9.45481223348159</v>
      </c>
      <c r="G21" s="268">
        <v>4.910816635334037</v>
      </c>
      <c r="H21" s="268">
        <v>0.42184419276445506</v>
      </c>
      <c r="I21" s="269">
        <v>0.18341051859324134</v>
      </c>
      <c r="J21" s="266">
        <v>0.10087578522628272</v>
      </c>
      <c r="K21" s="266">
        <v>0.9445641707551928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266</v>
      </c>
      <c r="B22" s="236">
        <v>6590</v>
      </c>
      <c r="C22" s="236">
        <v>5378</v>
      </c>
      <c r="D22" s="236">
        <v>42</v>
      </c>
      <c r="E22" s="237">
        <v>6138</v>
      </c>
      <c r="F22" s="238">
        <v>2108</v>
      </c>
      <c r="G22" s="238">
        <v>987</v>
      </c>
      <c r="H22" s="238">
        <v>90</v>
      </c>
      <c r="I22" s="239">
        <v>57</v>
      </c>
      <c r="J22" s="236">
        <v>5</v>
      </c>
      <c r="K22" s="236">
        <v>236</v>
      </c>
      <c r="L22" s="236">
        <v>21631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255</v>
      </c>
      <c r="B23" s="232">
        <v>30.465535573944802</v>
      </c>
      <c r="C23" s="232">
        <v>24.86246590541353</v>
      </c>
      <c r="D23" s="232">
        <v>0.19416578059266795</v>
      </c>
      <c r="E23" s="233">
        <v>28.37594193518561</v>
      </c>
      <c r="F23" s="234">
        <v>9.745272987841522</v>
      </c>
      <c r="G23" s="234">
        <v>4.562895843927697</v>
      </c>
      <c r="H23" s="234">
        <v>0.4160695298414313</v>
      </c>
      <c r="I23" s="235">
        <v>0.26351070223290646</v>
      </c>
      <c r="J23" s="232">
        <v>0.023114973880079517</v>
      </c>
      <c r="K23" s="232">
        <v>1.091026767139753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264</v>
      </c>
      <c r="B24" s="270">
        <v>6683</v>
      </c>
      <c r="C24" s="270">
        <v>5324</v>
      </c>
      <c r="D24" s="270">
        <v>11</v>
      </c>
      <c r="E24" s="271">
        <v>5519</v>
      </c>
      <c r="F24" s="272">
        <v>1858</v>
      </c>
      <c r="G24" s="272">
        <v>963</v>
      </c>
      <c r="H24" s="272">
        <v>96</v>
      </c>
      <c r="I24" s="273">
        <v>44</v>
      </c>
      <c r="J24" s="270">
        <v>13</v>
      </c>
      <c r="K24" s="270">
        <v>156</v>
      </c>
      <c r="L24" s="270">
        <v>20667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255</v>
      </c>
      <c r="B25" s="266">
        <v>32.336575216528765</v>
      </c>
      <c r="C25" s="266">
        <v>25.760874824599604</v>
      </c>
      <c r="D25" s="266">
        <v>0.053224947984709926</v>
      </c>
      <c r="E25" s="267">
        <v>26.70440799341946</v>
      </c>
      <c r="F25" s="268">
        <v>8.990177577781004</v>
      </c>
      <c r="G25" s="268">
        <v>4.659602264479605</v>
      </c>
      <c r="H25" s="268">
        <v>0.4645086369574684</v>
      </c>
      <c r="I25" s="269">
        <v>0.2128997919388397</v>
      </c>
      <c r="J25" s="266">
        <v>0.06290221125465718</v>
      </c>
      <c r="K25" s="266">
        <v>0.7548265350558861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262</v>
      </c>
      <c r="B26" s="270">
        <v>5380</v>
      </c>
      <c r="C26" s="270">
        <v>5281</v>
      </c>
      <c r="D26" s="270">
        <v>5</v>
      </c>
      <c r="E26" s="271">
        <v>4970</v>
      </c>
      <c r="F26" s="272">
        <v>1703</v>
      </c>
      <c r="G26" s="272">
        <v>926</v>
      </c>
      <c r="H26" s="272">
        <v>91</v>
      </c>
      <c r="I26" s="273">
        <v>33</v>
      </c>
      <c r="J26" s="270">
        <v>5</v>
      </c>
      <c r="K26" s="270">
        <v>165</v>
      </c>
      <c r="L26" s="270">
        <v>18559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255</v>
      </c>
      <c r="B27" s="266">
        <v>28.98863085295544</v>
      </c>
      <c r="C27" s="266">
        <v>28.455196939490275</v>
      </c>
      <c r="D27" s="266">
        <v>0.026941106740664904</v>
      </c>
      <c r="E27" s="267">
        <v>26.77946010022092</v>
      </c>
      <c r="F27" s="268">
        <v>9.176140955870467</v>
      </c>
      <c r="G27" s="268">
        <v>4.989492968371141</v>
      </c>
      <c r="H27" s="268">
        <v>0.4903281426801013</v>
      </c>
      <c r="I27" s="269">
        <v>0.17781130448838836</v>
      </c>
      <c r="J27" s="266">
        <v>0.026941106740664904</v>
      </c>
      <c r="K27" s="266">
        <v>0.8890565224419419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259</v>
      </c>
      <c r="B28" s="270">
        <v>7180</v>
      </c>
      <c r="C28" s="270">
        <v>5598</v>
      </c>
      <c r="D28" s="270">
        <v>0</v>
      </c>
      <c r="E28" s="271">
        <v>6285</v>
      </c>
      <c r="F28" s="272">
        <v>1987</v>
      </c>
      <c r="G28" s="272">
        <v>987</v>
      </c>
      <c r="H28" s="272">
        <v>88</v>
      </c>
      <c r="I28" s="273">
        <v>38</v>
      </c>
      <c r="J28" s="270">
        <v>16</v>
      </c>
      <c r="K28" s="270">
        <v>185</v>
      </c>
      <c r="L28" s="270">
        <v>22364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255</v>
      </c>
      <c r="B29" s="266">
        <v>32.11554800339847</v>
      </c>
      <c r="C29" s="266">
        <v>25.03241962169655</v>
      </c>
      <c r="D29" s="266">
        <v>0</v>
      </c>
      <c r="E29" s="267">
        <v>28.104458256942273</v>
      </c>
      <c r="F29" s="268">
        <v>8.885212180834413</v>
      </c>
      <c r="G29" s="268">
        <v>4.413540222689264</v>
      </c>
      <c r="H29" s="268">
        <v>0.38009211644233776</v>
      </c>
      <c r="I29" s="269">
        <v>0.16992353440951571</v>
      </c>
      <c r="J29" s="266">
        <v>0.0715467513303224</v>
      </c>
      <c r="K29" s="266">
        <v>0.8272593122568528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241</v>
      </c>
      <c r="B30" s="236">
        <v>6733</v>
      </c>
      <c r="C30" s="236">
        <v>5882</v>
      </c>
      <c r="D30" s="236">
        <v>3</v>
      </c>
      <c r="E30" s="237">
        <v>6605</v>
      </c>
      <c r="F30" s="238">
        <v>2077</v>
      </c>
      <c r="G30" s="238">
        <v>1123</v>
      </c>
      <c r="H30" s="238">
        <v>110</v>
      </c>
      <c r="I30" s="239">
        <v>44</v>
      </c>
      <c r="J30" s="236">
        <v>22</v>
      </c>
      <c r="K30" s="236">
        <v>165</v>
      </c>
      <c r="L30" s="236">
        <v>22764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255</v>
      </c>
      <c r="B31" s="232">
        <v>29.57870228001582</v>
      </c>
      <c r="C31" s="232">
        <v>25.840179238237493</v>
      </c>
      <c r="D31" s="232">
        <v>0.013179282168431226</v>
      </c>
      <c r="E31" s="233">
        <v>29.011993146773275</v>
      </c>
      <c r="F31" s="234">
        <v>9.124456354610553</v>
      </c>
      <c r="G31" s="234">
        <v>4.933444625049422</v>
      </c>
      <c r="H31" s="234">
        <v>0.4832403461758116</v>
      </c>
      <c r="I31" s="235">
        <v>0.19329613847032465</v>
      </c>
      <c r="J31" s="232">
        <v>0.09664806923516232</v>
      </c>
      <c r="K31" s="232">
        <v>0.7248605192637174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258</v>
      </c>
      <c r="B32" s="270">
        <v>7063</v>
      </c>
      <c r="C32" s="270">
        <v>5785</v>
      </c>
      <c r="D32" s="270">
        <v>5</v>
      </c>
      <c r="E32" s="271">
        <v>5744</v>
      </c>
      <c r="F32" s="272">
        <v>1817</v>
      </c>
      <c r="G32" s="272">
        <v>1015</v>
      </c>
      <c r="H32" s="272">
        <v>92</v>
      </c>
      <c r="I32" s="273">
        <v>49</v>
      </c>
      <c r="J32" s="270">
        <v>21</v>
      </c>
      <c r="K32" s="270">
        <v>169</v>
      </c>
      <c r="L32" s="270">
        <v>21760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255</v>
      </c>
      <c r="B33" s="266">
        <v>32.458639705882355</v>
      </c>
      <c r="C33" s="266">
        <v>26.58547794117647</v>
      </c>
      <c r="D33" s="266">
        <v>0.022977941176470586</v>
      </c>
      <c r="E33" s="267">
        <v>26.397058823529413</v>
      </c>
      <c r="F33" s="268">
        <v>8.350183823529411</v>
      </c>
      <c r="G33" s="268">
        <v>4.66452205882353</v>
      </c>
      <c r="H33" s="268">
        <v>0.4227941176470588</v>
      </c>
      <c r="I33" s="269">
        <v>0.22518382352941174</v>
      </c>
      <c r="J33" s="266">
        <v>0.09650735294117647</v>
      </c>
      <c r="K33" s="266">
        <v>0.7766544117647058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257</v>
      </c>
      <c r="B34" s="270">
        <v>5914</v>
      </c>
      <c r="C34" s="270">
        <v>5860</v>
      </c>
      <c r="D34" s="270">
        <v>3</v>
      </c>
      <c r="E34" s="271">
        <v>5498</v>
      </c>
      <c r="F34" s="272">
        <v>1702</v>
      </c>
      <c r="G34" s="272">
        <v>855</v>
      </c>
      <c r="H34" s="272">
        <v>84</v>
      </c>
      <c r="I34" s="273">
        <v>44</v>
      </c>
      <c r="J34" s="270">
        <v>5</v>
      </c>
      <c r="K34" s="270">
        <v>226</v>
      </c>
      <c r="L34" s="270">
        <v>20191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255</v>
      </c>
      <c r="B35" s="266">
        <v>29.3</v>
      </c>
      <c r="C35" s="266">
        <v>29</v>
      </c>
      <c r="D35" s="266">
        <v>0</v>
      </c>
      <c r="E35" s="267">
        <v>27.2</v>
      </c>
      <c r="F35" s="268">
        <v>8.4</v>
      </c>
      <c r="G35" s="268">
        <v>4.2</v>
      </c>
      <c r="H35" s="268">
        <v>0.4</v>
      </c>
      <c r="I35" s="269">
        <v>0.2</v>
      </c>
      <c r="J35" s="266">
        <v>0</v>
      </c>
      <c r="K35" s="266">
        <v>1.1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236</v>
      </c>
      <c r="B36" s="270">
        <v>7567</v>
      </c>
      <c r="C36" s="270">
        <v>6182</v>
      </c>
      <c r="D36" s="270">
        <v>4</v>
      </c>
      <c r="E36" s="271">
        <v>6306</v>
      </c>
      <c r="F36" s="272">
        <v>1908</v>
      </c>
      <c r="G36" s="272">
        <v>1003</v>
      </c>
      <c r="H36" s="272">
        <v>94</v>
      </c>
      <c r="I36" s="273">
        <v>44</v>
      </c>
      <c r="J36" s="270">
        <v>12</v>
      </c>
      <c r="K36" s="270">
        <v>223</v>
      </c>
      <c r="L36" s="270">
        <v>23343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255</v>
      </c>
      <c r="B37" s="266">
        <v>32.41657027802767</v>
      </c>
      <c r="C37" s="266">
        <v>26.483314055605533</v>
      </c>
      <c r="D37" s="266">
        <v>0.017135758043096434</v>
      </c>
      <c r="E37" s="267">
        <v>27.01452255494152</v>
      </c>
      <c r="F37" s="268">
        <v>8.173756586556998</v>
      </c>
      <c r="G37" s="268">
        <v>4.296791329306431</v>
      </c>
      <c r="H37" s="268">
        <v>0.4026903140127661</v>
      </c>
      <c r="I37" s="269">
        <v>0.18849333847406075</v>
      </c>
      <c r="J37" s="266">
        <v>0.05140727412928929</v>
      </c>
      <c r="K37" s="266">
        <v>0.9553185109026261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256</v>
      </c>
      <c r="B38" s="236">
        <v>7340</v>
      </c>
      <c r="C38" s="236">
        <v>6404</v>
      </c>
      <c r="D38" s="236">
        <v>18</v>
      </c>
      <c r="E38" s="237">
        <v>6626</v>
      </c>
      <c r="F38" s="238">
        <v>2004</v>
      </c>
      <c r="G38" s="238">
        <v>963</v>
      </c>
      <c r="H38" s="238">
        <v>124</v>
      </c>
      <c r="I38" s="239">
        <v>46</v>
      </c>
      <c r="J38" s="236">
        <v>16</v>
      </c>
      <c r="K38" s="236">
        <v>219</v>
      </c>
      <c r="L38" s="236">
        <v>23760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255</v>
      </c>
      <c r="B39" s="232">
        <v>30.892255892255893</v>
      </c>
      <c r="C39" s="232">
        <v>26.95286195286195</v>
      </c>
      <c r="D39" s="232">
        <v>0.07575757575757576</v>
      </c>
      <c r="E39" s="233">
        <v>27.887205387205388</v>
      </c>
      <c r="F39" s="234">
        <v>8.434343434343434</v>
      </c>
      <c r="G39" s="234">
        <v>4.053030303030303</v>
      </c>
      <c r="H39" s="234">
        <v>0.521885521885522</v>
      </c>
      <c r="I39" s="235">
        <v>0.1936026936026936</v>
      </c>
      <c r="J39" s="232">
        <v>0.06734006734006734</v>
      </c>
      <c r="K39" s="232">
        <v>0.9217171717171717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516" t="s">
        <v>198</v>
      </c>
      <c r="B40" s="516"/>
      <c r="C40" s="516"/>
      <c r="D40" s="516"/>
      <c r="E40" s="516"/>
      <c r="F40" s="516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2.75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4" r:id="rId1"/>
  <headerFooter alignWithMargins="0">
    <oddFooter>&amp;C&amp;16page 21</oddFooter>
  </headerFooter>
  <rowBreaks count="1" manualBreakCount="1">
    <brk id="4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5" zoomScalePageLayoutView="0" workbookViewId="0" topLeftCell="A1">
      <selection activeCell="H65" sqref="H65"/>
    </sheetView>
  </sheetViews>
  <sheetFormatPr defaultColWidth="11.00390625" defaultRowHeight="12.75"/>
  <cols>
    <col min="1" max="1" width="19.87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2.00390625" style="83" customWidth="1"/>
    <col min="11" max="12" width="9.625" style="83" customWidth="1"/>
    <col min="13" max="13" width="7.125" style="67" customWidth="1"/>
    <col min="14" max="16384" width="11.00390625" style="67" customWidth="1"/>
  </cols>
  <sheetData>
    <row r="1" spans="1:22" ht="20.25">
      <c r="A1" s="257" t="s">
        <v>188</v>
      </c>
      <c r="B1" s="258" t="s">
        <v>253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21" t="s">
        <v>200</v>
      </c>
      <c r="C4" s="521" t="s">
        <v>190</v>
      </c>
      <c r="D4" s="521" t="s">
        <v>71</v>
      </c>
      <c r="E4" s="522" t="s">
        <v>199</v>
      </c>
      <c r="F4" s="523"/>
      <c r="G4" s="523"/>
      <c r="H4" s="523"/>
      <c r="I4" s="524"/>
      <c r="J4" s="521" t="s">
        <v>201</v>
      </c>
      <c r="K4" s="521" t="s">
        <v>111</v>
      </c>
      <c r="L4" s="521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21"/>
      <c r="C5" s="521"/>
      <c r="D5" s="521"/>
      <c r="E5" s="275" t="s">
        <v>192</v>
      </c>
      <c r="F5" s="276" t="s">
        <v>195</v>
      </c>
      <c r="G5" s="276" t="s">
        <v>196</v>
      </c>
      <c r="H5" s="276" t="s">
        <v>197</v>
      </c>
      <c r="I5" s="277" t="s">
        <v>193</v>
      </c>
      <c r="J5" s="521"/>
      <c r="K5" s="521"/>
      <c r="L5" s="521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284</v>
      </c>
      <c r="B6" s="228">
        <v>364</v>
      </c>
      <c r="C6" s="228">
        <v>204</v>
      </c>
      <c r="D6" s="228">
        <v>2</v>
      </c>
      <c r="E6" s="229">
        <v>233</v>
      </c>
      <c r="F6" s="230">
        <v>106</v>
      </c>
      <c r="G6" s="230">
        <v>57</v>
      </c>
      <c r="H6" s="230">
        <v>8</v>
      </c>
      <c r="I6" s="231">
        <v>0</v>
      </c>
      <c r="J6" s="228">
        <v>0</v>
      </c>
      <c r="K6" s="228">
        <v>6</v>
      </c>
      <c r="L6" s="228">
        <f>SUM(B6:K6)</f>
        <v>980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255</v>
      </c>
      <c r="B7" s="363">
        <f>(B6/L6)*100</f>
        <v>37.142857142857146</v>
      </c>
      <c r="C7" s="363">
        <f>(C6/L6)*100</f>
        <v>20.816326530612244</v>
      </c>
      <c r="D7" s="363">
        <f>(D6/L6)*100</f>
        <v>0.20408163265306123</v>
      </c>
      <c r="E7" s="364">
        <f>(E6/L6)*100</f>
        <v>23.77551020408163</v>
      </c>
      <c r="F7" s="365">
        <f>(F6/L6)*100</f>
        <v>10.816326530612246</v>
      </c>
      <c r="G7" s="365">
        <f>(G6/L6)*100</f>
        <v>5.816326530612245</v>
      </c>
      <c r="H7" s="365">
        <f>(H6/L6)*100</f>
        <v>0.8163265306122449</v>
      </c>
      <c r="I7" s="366">
        <f>(I6/L6)*100</f>
        <v>0</v>
      </c>
      <c r="J7" s="363">
        <f>(J6/L6)*100</f>
        <v>0</v>
      </c>
      <c r="K7" s="363">
        <f>(K6/L6)*100</f>
        <v>0.6122448979591837</v>
      </c>
      <c r="L7" s="363">
        <f>SUM(B7:K7)</f>
        <v>100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280</v>
      </c>
      <c r="B8" s="383">
        <v>367</v>
      </c>
      <c r="C8" s="383">
        <v>191</v>
      </c>
      <c r="D8" s="383">
        <v>0</v>
      </c>
      <c r="E8" s="384">
        <v>190</v>
      </c>
      <c r="F8" s="385">
        <v>62</v>
      </c>
      <c r="G8" s="385">
        <v>54</v>
      </c>
      <c r="H8" s="385">
        <v>4</v>
      </c>
      <c r="I8" s="386">
        <v>3</v>
      </c>
      <c r="J8" s="383">
        <v>2</v>
      </c>
      <c r="K8" s="383">
        <v>9</v>
      </c>
      <c r="L8" s="383">
        <v>882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255</v>
      </c>
      <c r="B9" s="343">
        <v>41.609977324263035</v>
      </c>
      <c r="C9" s="343">
        <v>21.65532879818594</v>
      </c>
      <c r="D9" s="343">
        <v>0</v>
      </c>
      <c r="E9" s="344">
        <v>21.541950113378686</v>
      </c>
      <c r="F9" s="345">
        <v>7.029478458049887</v>
      </c>
      <c r="G9" s="345">
        <v>6.122448979591836</v>
      </c>
      <c r="H9" s="345">
        <v>0.45351473922902497</v>
      </c>
      <c r="I9" s="346">
        <v>0.3401360544217687</v>
      </c>
      <c r="J9" s="343">
        <v>0.22675736961451248</v>
      </c>
      <c r="K9" s="343">
        <v>1.0204081632653061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278</v>
      </c>
      <c r="B10" s="421">
        <v>287</v>
      </c>
      <c r="C10" s="421">
        <v>175</v>
      </c>
      <c r="D10" s="421">
        <v>0</v>
      </c>
      <c r="E10" s="424">
        <v>164</v>
      </c>
      <c r="F10" s="423">
        <v>62</v>
      </c>
      <c r="G10" s="423">
        <v>46</v>
      </c>
      <c r="H10" s="423">
        <v>4</v>
      </c>
      <c r="I10" s="422">
        <v>2</v>
      </c>
      <c r="J10" s="421">
        <v>2</v>
      </c>
      <c r="K10" s="421">
        <v>9</v>
      </c>
      <c r="L10" s="421">
        <v>751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255</v>
      </c>
      <c r="B11" s="266">
        <v>38.21571238348868</v>
      </c>
      <c r="C11" s="266">
        <v>23.302263648468706</v>
      </c>
      <c r="D11" s="266">
        <v>0</v>
      </c>
      <c r="E11" s="267">
        <v>21.837549933422103</v>
      </c>
      <c r="F11" s="268">
        <v>8.255659121171771</v>
      </c>
      <c r="G11" s="268">
        <v>6.125166444740346</v>
      </c>
      <c r="H11" s="268">
        <v>0.5326231691078562</v>
      </c>
      <c r="I11" s="269">
        <v>0.2663115845539281</v>
      </c>
      <c r="J11" s="266">
        <v>0.2663115845539281</v>
      </c>
      <c r="K11" s="266">
        <v>1.1984021304926764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12" s="83" customFormat="1" ht="21" customHeight="1">
      <c r="A12" s="397" t="s">
        <v>276</v>
      </c>
      <c r="B12" s="426">
        <v>336</v>
      </c>
      <c r="C12" s="426">
        <v>155</v>
      </c>
      <c r="D12" s="426">
        <v>0</v>
      </c>
      <c r="E12" s="429">
        <v>193</v>
      </c>
      <c r="F12" s="428">
        <v>62</v>
      </c>
      <c r="G12" s="428">
        <v>38</v>
      </c>
      <c r="H12" s="428">
        <v>9</v>
      </c>
      <c r="I12" s="427">
        <v>4</v>
      </c>
      <c r="J12" s="426">
        <v>4</v>
      </c>
      <c r="K12" s="426">
        <v>8</v>
      </c>
      <c r="L12" s="426">
        <v>809</v>
      </c>
    </row>
    <row r="13" spans="1:12" s="83" customFormat="1" ht="21" customHeight="1">
      <c r="A13" s="400" t="s">
        <v>255</v>
      </c>
      <c r="B13" s="343">
        <v>41.5327564894932</v>
      </c>
      <c r="C13" s="343">
        <v>19.15945611866502</v>
      </c>
      <c r="D13" s="343">
        <v>0</v>
      </c>
      <c r="E13" s="344">
        <v>23.856613102595798</v>
      </c>
      <c r="F13" s="345">
        <v>7.663782447466007</v>
      </c>
      <c r="G13" s="345">
        <v>4.697156983930779</v>
      </c>
      <c r="H13" s="345">
        <v>1.1124845488257107</v>
      </c>
      <c r="I13" s="346">
        <v>0.4944375772558714</v>
      </c>
      <c r="J13" s="343">
        <v>0.4944375772558714</v>
      </c>
      <c r="K13" s="343">
        <v>0.9888751545117428</v>
      </c>
      <c r="L13" s="343">
        <v>100</v>
      </c>
    </row>
    <row r="14" spans="1:22" ht="21" customHeight="1">
      <c r="A14" s="399" t="s">
        <v>274</v>
      </c>
      <c r="B14" s="432">
        <v>334</v>
      </c>
      <c r="C14" s="432">
        <v>155</v>
      </c>
      <c r="D14" s="432">
        <v>3</v>
      </c>
      <c r="E14" s="435">
        <v>204</v>
      </c>
      <c r="F14" s="434">
        <v>79</v>
      </c>
      <c r="G14" s="434">
        <v>50</v>
      </c>
      <c r="H14" s="434">
        <v>5</v>
      </c>
      <c r="I14" s="433">
        <v>5</v>
      </c>
      <c r="J14" s="432">
        <v>0</v>
      </c>
      <c r="K14" s="432">
        <v>14</v>
      </c>
      <c r="L14" s="432">
        <v>849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255</v>
      </c>
      <c r="B15" s="363">
        <v>39.34040047114252</v>
      </c>
      <c r="C15" s="363">
        <v>18.256772673733803</v>
      </c>
      <c r="D15" s="363">
        <v>0.35335689045936397</v>
      </c>
      <c r="E15" s="364">
        <v>24.02826855123675</v>
      </c>
      <c r="F15" s="365">
        <v>9.305064782096583</v>
      </c>
      <c r="G15" s="365">
        <v>5.889281507656066</v>
      </c>
      <c r="H15" s="365">
        <v>0.5889281507656066</v>
      </c>
      <c r="I15" s="366">
        <v>0.5889281507656066</v>
      </c>
      <c r="J15" s="363">
        <v>0</v>
      </c>
      <c r="K15" s="363">
        <v>1.6489988221436984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272</v>
      </c>
      <c r="B16" s="383">
        <v>325</v>
      </c>
      <c r="C16" s="383">
        <v>173</v>
      </c>
      <c r="D16" s="383">
        <v>0</v>
      </c>
      <c r="E16" s="384">
        <v>141</v>
      </c>
      <c r="F16" s="385">
        <v>53</v>
      </c>
      <c r="G16" s="385">
        <v>24</v>
      </c>
      <c r="H16" s="385">
        <v>5</v>
      </c>
      <c r="I16" s="386">
        <v>3</v>
      </c>
      <c r="J16" s="383">
        <v>0</v>
      </c>
      <c r="K16" s="383">
        <v>5</v>
      </c>
      <c r="L16" s="383">
        <v>729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255</v>
      </c>
      <c r="B17" s="266">
        <v>44.58161865569273</v>
      </c>
      <c r="C17" s="266">
        <v>23.73113854595336</v>
      </c>
      <c r="D17" s="266">
        <v>0</v>
      </c>
      <c r="E17" s="267">
        <v>19.34156378600823</v>
      </c>
      <c r="F17" s="268">
        <v>7.270233196159122</v>
      </c>
      <c r="G17" s="268">
        <v>3.292181069958848</v>
      </c>
      <c r="H17" s="268">
        <v>0.6858710562414266</v>
      </c>
      <c r="I17" s="269">
        <v>0.411522633744856</v>
      </c>
      <c r="J17" s="266">
        <v>0</v>
      </c>
      <c r="K17" s="266">
        <v>0.6858710562414266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270</v>
      </c>
      <c r="B18" s="270">
        <v>308</v>
      </c>
      <c r="C18" s="270">
        <v>196</v>
      </c>
      <c r="D18" s="270">
        <v>0</v>
      </c>
      <c r="E18" s="271">
        <v>139</v>
      </c>
      <c r="F18" s="272">
        <v>51</v>
      </c>
      <c r="G18" s="272">
        <v>31</v>
      </c>
      <c r="H18" s="272">
        <v>3</v>
      </c>
      <c r="I18" s="273">
        <v>0</v>
      </c>
      <c r="J18" s="270">
        <v>6</v>
      </c>
      <c r="K18" s="270">
        <v>8</v>
      </c>
      <c r="L18" s="270">
        <v>742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255</v>
      </c>
      <c r="B19" s="266">
        <v>41.509433962264154</v>
      </c>
      <c r="C19" s="266">
        <v>26.41509433962264</v>
      </c>
      <c r="D19" s="266">
        <v>0</v>
      </c>
      <c r="E19" s="267">
        <v>18.733153638814017</v>
      </c>
      <c r="F19" s="268">
        <v>6.873315363881402</v>
      </c>
      <c r="G19" s="268">
        <v>4.177897574123989</v>
      </c>
      <c r="H19" s="268">
        <v>0.40431266846361186</v>
      </c>
      <c r="I19" s="269">
        <v>0</v>
      </c>
      <c r="J19" s="266">
        <v>0.8086253369272237</v>
      </c>
      <c r="K19" s="266">
        <v>1.078167115902965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268</v>
      </c>
      <c r="B20" s="438">
        <v>341</v>
      </c>
      <c r="C20" s="438">
        <v>152</v>
      </c>
      <c r="D20" s="438">
        <v>3</v>
      </c>
      <c r="E20" s="441">
        <v>135</v>
      </c>
      <c r="F20" s="440">
        <v>51</v>
      </c>
      <c r="G20" s="440">
        <v>39</v>
      </c>
      <c r="H20" s="440">
        <v>0</v>
      </c>
      <c r="I20" s="439">
        <v>1</v>
      </c>
      <c r="J20" s="438">
        <v>2</v>
      </c>
      <c r="K20" s="438">
        <v>11</v>
      </c>
      <c r="L20" s="438">
        <v>735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255</v>
      </c>
      <c r="B21" s="266">
        <v>46.394557823129254</v>
      </c>
      <c r="C21" s="266">
        <v>20.680272108843536</v>
      </c>
      <c r="D21" s="266">
        <v>0.40816326530612246</v>
      </c>
      <c r="E21" s="267">
        <v>18.367346938775512</v>
      </c>
      <c r="F21" s="268">
        <v>6.938775510204081</v>
      </c>
      <c r="G21" s="268">
        <v>5.3061224489795915</v>
      </c>
      <c r="H21" s="268">
        <v>0</v>
      </c>
      <c r="I21" s="269">
        <v>0.13605442176870747</v>
      </c>
      <c r="J21" s="266">
        <v>0.27210884353741494</v>
      </c>
      <c r="K21" s="266">
        <v>1.4965986394557822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266</v>
      </c>
      <c r="B22" s="236">
        <v>371</v>
      </c>
      <c r="C22" s="236">
        <v>170</v>
      </c>
      <c r="D22" s="236">
        <v>0</v>
      </c>
      <c r="E22" s="237">
        <v>170</v>
      </c>
      <c r="F22" s="238">
        <v>56</v>
      </c>
      <c r="G22" s="238">
        <v>28</v>
      </c>
      <c r="H22" s="238">
        <v>3</v>
      </c>
      <c r="I22" s="239">
        <v>6</v>
      </c>
      <c r="J22" s="236">
        <v>0</v>
      </c>
      <c r="K22" s="236">
        <v>4</v>
      </c>
      <c r="L22" s="236">
        <v>808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255</v>
      </c>
      <c r="B23" s="232">
        <v>45.915841584158414</v>
      </c>
      <c r="C23" s="232">
        <v>21.03960396039604</v>
      </c>
      <c r="D23" s="232">
        <v>0</v>
      </c>
      <c r="E23" s="233">
        <v>21.03960396039604</v>
      </c>
      <c r="F23" s="234">
        <v>6.9306930693069315</v>
      </c>
      <c r="G23" s="234">
        <v>3.4653465346534658</v>
      </c>
      <c r="H23" s="234">
        <v>0.3712871287128713</v>
      </c>
      <c r="I23" s="235">
        <v>0.7425742574257426</v>
      </c>
      <c r="J23" s="232">
        <v>0</v>
      </c>
      <c r="K23" s="232">
        <v>0.49504950495049505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264</v>
      </c>
      <c r="B24" s="270">
        <v>361</v>
      </c>
      <c r="C24" s="270">
        <v>152</v>
      </c>
      <c r="D24" s="270">
        <v>0</v>
      </c>
      <c r="E24" s="271">
        <v>163</v>
      </c>
      <c r="F24" s="272">
        <v>43</v>
      </c>
      <c r="G24" s="272">
        <v>38</v>
      </c>
      <c r="H24" s="272">
        <v>6</v>
      </c>
      <c r="I24" s="273">
        <v>4</v>
      </c>
      <c r="J24" s="270">
        <v>4</v>
      </c>
      <c r="K24" s="270">
        <v>6</v>
      </c>
      <c r="L24" s="270">
        <v>777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255</v>
      </c>
      <c r="B25" s="266">
        <v>46.46074646074646</v>
      </c>
      <c r="C25" s="266">
        <v>19.56241956241956</v>
      </c>
      <c r="D25" s="266">
        <v>0</v>
      </c>
      <c r="E25" s="267">
        <v>20.97812097812098</v>
      </c>
      <c r="F25" s="268">
        <v>5.534105534105534</v>
      </c>
      <c r="G25" s="268">
        <v>4.89060489060489</v>
      </c>
      <c r="H25" s="268">
        <v>0.7722007722007722</v>
      </c>
      <c r="I25" s="269">
        <v>0.5148005148005148</v>
      </c>
      <c r="J25" s="266">
        <v>0.5148005148005148</v>
      </c>
      <c r="K25" s="266">
        <v>0.7722007722007722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262</v>
      </c>
      <c r="B26" s="270">
        <v>252</v>
      </c>
      <c r="C26" s="270">
        <v>155</v>
      </c>
      <c r="D26" s="270">
        <v>0</v>
      </c>
      <c r="E26" s="271">
        <v>128</v>
      </c>
      <c r="F26" s="272">
        <v>57</v>
      </c>
      <c r="G26" s="272">
        <v>25</v>
      </c>
      <c r="H26" s="272">
        <v>2</v>
      </c>
      <c r="I26" s="273">
        <v>1</v>
      </c>
      <c r="J26" s="270">
        <v>0</v>
      </c>
      <c r="K26" s="270">
        <v>5</v>
      </c>
      <c r="L26" s="270">
        <v>625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255</v>
      </c>
      <c r="B27" s="266">
        <v>40.5103668261563</v>
      </c>
      <c r="C27" s="266">
        <v>24.720893141945773</v>
      </c>
      <c r="D27" s="266">
        <v>0</v>
      </c>
      <c r="E27" s="267">
        <v>20.414673046251995</v>
      </c>
      <c r="F27" s="268">
        <v>9.090909090909092</v>
      </c>
      <c r="G27" s="268">
        <v>3.9872408293460926</v>
      </c>
      <c r="H27" s="268">
        <v>0.3189792663476874</v>
      </c>
      <c r="I27" s="269">
        <v>0.1594896331738437</v>
      </c>
      <c r="J27" s="266">
        <v>0</v>
      </c>
      <c r="K27" s="266">
        <v>0.7974481658692184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259</v>
      </c>
      <c r="B28" s="270">
        <v>375</v>
      </c>
      <c r="C28" s="270">
        <v>193</v>
      </c>
      <c r="D28" s="270">
        <v>0</v>
      </c>
      <c r="E28" s="271">
        <v>163</v>
      </c>
      <c r="F28" s="272">
        <v>54</v>
      </c>
      <c r="G28" s="272">
        <v>36</v>
      </c>
      <c r="H28" s="272">
        <v>8</v>
      </c>
      <c r="I28" s="273">
        <v>0</v>
      </c>
      <c r="J28" s="270">
        <v>0</v>
      </c>
      <c r="K28" s="270">
        <v>11</v>
      </c>
      <c r="L28" s="270">
        <v>840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255</v>
      </c>
      <c r="B29" s="266">
        <v>45</v>
      </c>
      <c r="C29" s="266">
        <v>22.976190476190474</v>
      </c>
      <c r="D29" s="266">
        <v>0</v>
      </c>
      <c r="E29" s="267">
        <v>19.404761904761905</v>
      </c>
      <c r="F29" s="268">
        <v>6.428571428571428</v>
      </c>
      <c r="G29" s="268">
        <v>4.285714285714286</v>
      </c>
      <c r="H29" s="268">
        <v>0.5952380952380952</v>
      </c>
      <c r="I29" s="269">
        <v>0</v>
      </c>
      <c r="J29" s="266">
        <v>0</v>
      </c>
      <c r="K29" s="266">
        <v>1.3095238095238095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241</v>
      </c>
      <c r="B30" s="236">
        <v>350</v>
      </c>
      <c r="C30" s="236">
        <v>160</v>
      </c>
      <c r="D30" s="236">
        <v>1</v>
      </c>
      <c r="E30" s="237">
        <v>177</v>
      </c>
      <c r="F30" s="238">
        <v>72</v>
      </c>
      <c r="G30" s="238">
        <v>50</v>
      </c>
      <c r="H30" s="238">
        <v>4</v>
      </c>
      <c r="I30" s="239">
        <v>3</v>
      </c>
      <c r="J30" s="236">
        <v>4</v>
      </c>
      <c r="K30" s="236">
        <v>7</v>
      </c>
      <c r="L30" s="236">
        <v>828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255</v>
      </c>
      <c r="B31" s="232">
        <v>42.270531400966185</v>
      </c>
      <c r="C31" s="232">
        <v>19.32367149758454</v>
      </c>
      <c r="D31" s="232">
        <v>0.12077294685990338</v>
      </c>
      <c r="E31" s="233">
        <v>21.3768115942029</v>
      </c>
      <c r="F31" s="234">
        <v>8.695652173913043</v>
      </c>
      <c r="G31" s="234">
        <v>6.038647342995169</v>
      </c>
      <c r="H31" s="234">
        <v>0.4830917874396135</v>
      </c>
      <c r="I31" s="235">
        <v>0.36231884057971014</v>
      </c>
      <c r="J31" s="232">
        <v>0.4830917874396135</v>
      </c>
      <c r="K31" s="232">
        <v>0.8454106280193237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258</v>
      </c>
      <c r="B32" s="270">
        <v>389</v>
      </c>
      <c r="C32" s="270">
        <v>184</v>
      </c>
      <c r="D32" s="270">
        <v>2</v>
      </c>
      <c r="E32" s="271">
        <v>136</v>
      </c>
      <c r="F32" s="272">
        <v>42</v>
      </c>
      <c r="G32" s="272">
        <v>38</v>
      </c>
      <c r="H32" s="272">
        <v>10</v>
      </c>
      <c r="I32" s="273">
        <v>4</v>
      </c>
      <c r="J32" s="270">
        <v>4</v>
      </c>
      <c r="K32" s="270">
        <v>4</v>
      </c>
      <c r="L32" s="270">
        <v>813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255</v>
      </c>
      <c r="B33" s="266">
        <v>47.84747847478475</v>
      </c>
      <c r="C33" s="266">
        <v>22.63222632226322</v>
      </c>
      <c r="D33" s="266">
        <v>0.24600246002460024</v>
      </c>
      <c r="E33" s="267">
        <v>16.728167281672818</v>
      </c>
      <c r="F33" s="268">
        <v>5.166051660516605</v>
      </c>
      <c r="G33" s="268">
        <v>4.674046740467404</v>
      </c>
      <c r="H33" s="268">
        <v>1.2300123001230012</v>
      </c>
      <c r="I33" s="269">
        <v>0.4920049200492005</v>
      </c>
      <c r="J33" s="266">
        <v>0.4920049200492005</v>
      </c>
      <c r="K33" s="266">
        <v>0.4920049200492005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257</v>
      </c>
      <c r="B34" s="270">
        <v>307</v>
      </c>
      <c r="C34" s="270">
        <v>155</v>
      </c>
      <c r="D34" s="270">
        <v>0</v>
      </c>
      <c r="E34" s="271">
        <v>165</v>
      </c>
      <c r="F34" s="272">
        <v>43</v>
      </c>
      <c r="G34" s="272">
        <v>26</v>
      </c>
      <c r="H34" s="272">
        <v>7</v>
      </c>
      <c r="I34" s="273">
        <v>5</v>
      </c>
      <c r="J34" s="270">
        <v>0</v>
      </c>
      <c r="K34" s="270">
        <v>4</v>
      </c>
      <c r="L34" s="270">
        <v>712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255</v>
      </c>
      <c r="B35" s="266">
        <v>43.1</v>
      </c>
      <c r="C35" s="266">
        <v>21.8</v>
      </c>
      <c r="D35" s="266">
        <v>0</v>
      </c>
      <c r="E35" s="267">
        <v>23.2</v>
      </c>
      <c r="F35" s="268">
        <v>6</v>
      </c>
      <c r="G35" s="268">
        <v>3.7</v>
      </c>
      <c r="H35" s="268">
        <v>1</v>
      </c>
      <c r="I35" s="269">
        <v>0.7</v>
      </c>
      <c r="J35" s="266">
        <v>0</v>
      </c>
      <c r="K35" s="266">
        <v>0.6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236</v>
      </c>
      <c r="B36" s="270">
        <v>437</v>
      </c>
      <c r="C36" s="270">
        <v>190</v>
      </c>
      <c r="D36" s="270">
        <v>1</v>
      </c>
      <c r="E36" s="271">
        <v>180</v>
      </c>
      <c r="F36" s="272">
        <v>51</v>
      </c>
      <c r="G36" s="272">
        <v>34</v>
      </c>
      <c r="H36" s="272">
        <v>1</v>
      </c>
      <c r="I36" s="273">
        <v>2</v>
      </c>
      <c r="J36" s="270">
        <v>0</v>
      </c>
      <c r="K36" s="270">
        <v>18</v>
      </c>
      <c r="L36" s="270">
        <v>914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255</v>
      </c>
      <c r="B37" s="266">
        <v>47.81181619256017</v>
      </c>
      <c r="C37" s="266">
        <v>20.787746170678336</v>
      </c>
      <c r="D37" s="266">
        <v>0.10940919037199125</v>
      </c>
      <c r="E37" s="267">
        <v>19.693654266958426</v>
      </c>
      <c r="F37" s="268">
        <v>5.579868708971554</v>
      </c>
      <c r="G37" s="268">
        <v>3.7199124726477026</v>
      </c>
      <c r="H37" s="268">
        <v>0.10940919037199125</v>
      </c>
      <c r="I37" s="269">
        <v>0.2188183807439825</v>
      </c>
      <c r="J37" s="266">
        <v>0</v>
      </c>
      <c r="K37" s="266">
        <v>1.9693654266958425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256</v>
      </c>
      <c r="B38" s="236">
        <v>451</v>
      </c>
      <c r="C38" s="236">
        <v>190</v>
      </c>
      <c r="D38" s="236">
        <v>1</v>
      </c>
      <c r="E38" s="237">
        <v>168</v>
      </c>
      <c r="F38" s="238">
        <v>50</v>
      </c>
      <c r="G38" s="238">
        <v>40</v>
      </c>
      <c r="H38" s="238">
        <v>9</v>
      </c>
      <c r="I38" s="239">
        <v>2</v>
      </c>
      <c r="J38" s="236">
        <v>4</v>
      </c>
      <c r="K38" s="236">
        <v>13</v>
      </c>
      <c r="L38" s="236">
        <v>928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255</v>
      </c>
      <c r="B39" s="232">
        <v>48.599137931034484</v>
      </c>
      <c r="C39" s="232">
        <v>20.474137931034484</v>
      </c>
      <c r="D39" s="232">
        <v>0.10775862068965517</v>
      </c>
      <c r="E39" s="233">
        <v>18.103448275862068</v>
      </c>
      <c r="F39" s="234">
        <v>5.387931034482758</v>
      </c>
      <c r="G39" s="234">
        <v>4.310344827586207</v>
      </c>
      <c r="H39" s="234">
        <v>0.9698275862068966</v>
      </c>
      <c r="I39" s="235">
        <v>0.21551724137931033</v>
      </c>
      <c r="J39" s="232">
        <v>0.43103448275862066</v>
      </c>
      <c r="K39" s="232">
        <v>1.4008620689655173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8.75" customHeight="1">
      <c r="A40" s="516" t="s">
        <v>198</v>
      </c>
      <c r="B40" s="516"/>
      <c r="C40" s="516"/>
      <c r="D40" s="516"/>
      <c r="E40" s="516"/>
      <c r="F40" s="516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8.75" customHeight="1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3" r:id="rId1"/>
  <headerFooter alignWithMargins="0">
    <oddFooter>&amp;C&amp;16page 22</oddFooter>
  </headerFooter>
  <rowBreaks count="1" manualBreakCount="1">
    <brk id="4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100" zoomScalePageLayoutView="0" workbookViewId="0" topLeftCell="A1">
      <selection activeCell="H65" sqref="H65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21" width="6.375" style="65" customWidth="1"/>
    <col min="22" max="22" width="11.00390625" style="65" customWidth="1"/>
    <col min="23" max="28" width="11.00390625" style="64" customWidth="1"/>
    <col min="29" max="16384" width="11.00390625" style="65" customWidth="1"/>
  </cols>
  <sheetData>
    <row r="1" spans="1:22" ht="18.75">
      <c r="A1" s="111" t="s">
        <v>216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4"/>
    </row>
    <row r="2" spans="1:22" ht="15.75">
      <c r="A2" s="71" t="s">
        <v>217</v>
      </c>
      <c r="B2" s="71"/>
      <c r="C2" s="1"/>
      <c r="D2" s="1"/>
      <c r="E2" s="71" t="str">
        <f>couverture!A34</f>
        <v>Situation au 1er avril 2012</v>
      </c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2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2.5">
      <c r="A4" s="19" t="s">
        <v>119</v>
      </c>
      <c r="B4" s="11" t="s">
        <v>120</v>
      </c>
      <c r="C4" s="10" t="s">
        <v>121</v>
      </c>
      <c r="D4" s="10" t="s">
        <v>122</v>
      </c>
      <c r="E4" s="10" t="s">
        <v>123</v>
      </c>
      <c r="F4" s="10" t="s">
        <v>124</v>
      </c>
      <c r="G4" s="10" t="s">
        <v>125</v>
      </c>
      <c r="H4" s="10" t="s">
        <v>126</v>
      </c>
      <c r="I4" s="10" t="s">
        <v>127</v>
      </c>
      <c r="J4" s="11" t="s">
        <v>128</v>
      </c>
      <c r="K4" s="10" t="s">
        <v>129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3" t="s">
        <v>130</v>
      </c>
      <c r="B5" s="3"/>
      <c r="C5" s="3"/>
      <c r="D5" s="3"/>
      <c r="E5" s="3"/>
      <c r="F5" s="3"/>
      <c r="G5" s="3"/>
      <c r="H5" s="3"/>
      <c r="I5" s="3"/>
      <c r="J5" s="3"/>
      <c r="K5" s="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131</v>
      </c>
      <c r="B6" s="442">
        <v>45</v>
      </c>
      <c r="C6" s="442">
        <v>317</v>
      </c>
      <c r="D6" s="442">
        <v>1190</v>
      </c>
      <c r="E6" s="442">
        <v>1924</v>
      </c>
      <c r="F6" s="442">
        <v>2160</v>
      </c>
      <c r="G6" s="442">
        <v>2896</v>
      </c>
      <c r="H6" s="442">
        <v>1646</v>
      </c>
      <c r="I6" s="442">
        <v>730</v>
      </c>
      <c r="J6" s="442">
        <v>299</v>
      </c>
      <c r="K6" s="4">
        <v>10340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132</v>
      </c>
      <c r="B7" s="442">
        <v>6</v>
      </c>
      <c r="C7" s="442">
        <v>47</v>
      </c>
      <c r="D7" s="442">
        <v>166</v>
      </c>
      <c r="E7" s="442">
        <v>287</v>
      </c>
      <c r="F7" s="442">
        <v>318</v>
      </c>
      <c r="G7" s="442">
        <v>458</v>
      </c>
      <c r="H7" s="442">
        <v>252</v>
      </c>
      <c r="I7" s="442">
        <v>140</v>
      </c>
      <c r="J7" s="442">
        <v>64</v>
      </c>
      <c r="K7" s="4">
        <v>1608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48</v>
      </c>
      <c r="B8" s="442">
        <v>0</v>
      </c>
      <c r="C8" s="442">
        <v>5</v>
      </c>
      <c r="D8" s="442">
        <v>373</v>
      </c>
      <c r="E8" s="442">
        <v>414</v>
      </c>
      <c r="F8" s="442">
        <v>455</v>
      </c>
      <c r="G8" s="442">
        <v>544</v>
      </c>
      <c r="H8" s="442">
        <v>288</v>
      </c>
      <c r="I8" s="442">
        <v>79</v>
      </c>
      <c r="J8" s="442">
        <v>33</v>
      </c>
      <c r="K8" s="4">
        <v>2040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4" t="s">
        <v>133</v>
      </c>
      <c r="B9" s="442">
        <v>3</v>
      </c>
      <c r="C9" s="442">
        <v>35</v>
      </c>
      <c r="D9" s="442">
        <v>96</v>
      </c>
      <c r="E9" s="442">
        <v>250</v>
      </c>
      <c r="F9" s="442">
        <v>363</v>
      </c>
      <c r="G9" s="442">
        <v>496</v>
      </c>
      <c r="H9" s="442">
        <v>356</v>
      </c>
      <c r="I9" s="442">
        <v>193</v>
      </c>
      <c r="J9" s="442">
        <v>99</v>
      </c>
      <c r="K9" s="4">
        <v>1863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7" t="s">
        <v>134</v>
      </c>
      <c r="B10" s="5">
        <f>SUM(B6:B9)</f>
        <v>54</v>
      </c>
      <c r="C10" s="5">
        <f aca="true" t="shared" si="0" ref="C10:J10">SUM(C6:C9)</f>
        <v>404</v>
      </c>
      <c r="D10" s="5">
        <f t="shared" si="0"/>
        <v>1825</v>
      </c>
      <c r="E10" s="5">
        <f t="shared" si="0"/>
        <v>2875</v>
      </c>
      <c r="F10" s="5">
        <f t="shared" si="0"/>
        <v>3296</v>
      </c>
      <c r="G10" s="5">
        <f t="shared" si="0"/>
        <v>4394</v>
      </c>
      <c r="H10" s="5">
        <f t="shared" si="0"/>
        <v>2542</v>
      </c>
      <c r="I10" s="5">
        <f t="shared" si="0"/>
        <v>1142</v>
      </c>
      <c r="J10" s="5">
        <f t="shared" si="0"/>
        <v>495</v>
      </c>
      <c r="K10" s="5">
        <f>SUM(B10:J10)</f>
        <v>17027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7" t="s">
        <v>136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68</v>
      </c>
      <c r="B15" s="4">
        <v>36</v>
      </c>
      <c r="C15" s="4">
        <v>152</v>
      </c>
      <c r="D15" s="4">
        <v>1042</v>
      </c>
      <c r="E15" s="4">
        <v>2630</v>
      </c>
      <c r="F15" s="4">
        <v>2634</v>
      </c>
      <c r="G15" s="4">
        <v>2783</v>
      </c>
      <c r="H15" s="4">
        <v>1633</v>
      </c>
      <c r="I15" s="4">
        <v>580</v>
      </c>
      <c r="J15" s="4">
        <v>152</v>
      </c>
      <c r="K15" s="4">
        <v>11642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69</v>
      </c>
      <c r="B16" s="4">
        <v>7</v>
      </c>
      <c r="C16" s="4">
        <v>82</v>
      </c>
      <c r="D16" s="4">
        <v>951</v>
      </c>
      <c r="E16" s="4">
        <v>2465</v>
      </c>
      <c r="F16" s="4">
        <v>2671</v>
      </c>
      <c r="G16" s="4">
        <v>2884</v>
      </c>
      <c r="H16" s="4">
        <v>1565</v>
      </c>
      <c r="I16" s="4">
        <v>578</v>
      </c>
      <c r="J16" s="4">
        <v>141</v>
      </c>
      <c r="K16" s="4">
        <v>11344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137</v>
      </c>
      <c r="B17" s="4">
        <v>0</v>
      </c>
      <c r="C17" s="4">
        <v>35</v>
      </c>
      <c r="D17" s="4">
        <v>1470</v>
      </c>
      <c r="E17" s="4">
        <v>3745</v>
      </c>
      <c r="F17" s="4">
        <v>4096</v>
      </c>
      <c r="G17" s="4">
        <v>4697</v>
      </c>
      <c r="H17" s="4">
        <v>2552</v>
      </c>
      <c r="I17" s="4">
        <v>927</v>
      </c>
      <c r="J17" s="4">
        <v>354</v>
      </c>
      <c r="K17" s="4">
        <v>17876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138</v>
      </c>
      <c r="B18" s="4">
        <v>1</v>
      </c>
      <c r="C18" s="4">
        <v>5</v>
      </c>
      <c r="D18" s="4">
        <v>251</v>
      </c>
      <c r="E18" s="4">
        <v>1166</v>
      </c>
      <c r="F18" s="4">
        <v>1497</v>
      </c>
      <c r="G18" s="4">
        <v>1895</v>
      </c>
      <c r="H18" s="4">
        <v>864</v>
      </c>
      <c r="I18" s="4">
        <v>400</v>
      </c>
      <c r="J18" s="4">
        <v>166</v>
      </c>
      <c r="K18" s="4">
        <v>6245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139</v>
      </c>
      <c r="B19" s="4">
        <v>0</v>
      </c>
      <c r="C19" s="4">
        <v>2</v>
      </c>
      <c r="D19" s="4">
        <v>61</v>
      </c>
      <c r="E19" s="4">
        <v>350</v>
      </c>
      <c r="F19" s="4">
        <v>532</v>
      </c>
      <c r="G19" s="4">
        <v>795</v>
      </c>
      <c r="H19" s="4">
        <v>504</v>
      </c>
      <c r="I19" s="4">
        <v>260</v>
      </c>
      <c r="J19" s="4">
        <v>141</v>
      </c>
      <c r="K19" s="4">
        <v>2645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140</v>
      </c>
      <c r="B20" s="4">
        <v>0</v>
      </c>
      <c r="C20" s="4">
        <v>1</v>
      </c>
      <c r="D20" s="4">
        <v>24</v>
      </c>
      <c r="E20" s="4">
        <v>214</v>
      </c>
      <c r="F20" s="4">
        <v>352</v>
      </c>
      <c r="G20" s="4">
        <v>626</v>
      </c>
      <c r="H20" s="4">
        <v>459</v>
      </c>
      <c r="I20" s="4">
        <v>296</v>
      </c>
      <c r="J20" s="4">
        <v>184</v>
      </c>
      <c r="K20" s="4">
        <v>2156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4" t="s">
        <v>141</v>
      </c>
      <c r="B21" s="4">
        <v>0</v>
      </c>
      <c r="C21" s="4">
        <v>0</v>
      </c>
      <c r="D21" s="4">
        <v>4</v>
      </c>
      <c r="E21" s="4">
        <v>35</v>
      </c>
      <c r="F21" s="4">
        <v>94</v>
      </c>
      <c r="G21" s="4">
        <v>219</v>
      </c>
      <c r="H21" s="4">
        <v>215</v>
      </c>
      <c r="I21" s="4">
        <v>141</v>
      </c>
      <c r="J21" s="4">
        <v>97</v>
      </c>
      <c r="K21" s="4">
        <v>805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7" t="s">
        <v>142</v>
      </c>
      <c r="B22" s="444">
        <v>44</v>
      </c>
      <c r="C22" s="444">
        <v>277</v>
      </c>
      <c r="D22" s="444">
        <v>3803</v>
      </c>
      <c r="E22" s="444">
        <v>10605</v>
      </c>
      <c r="F22" s="444">
        <v>11876</v>
      </c>
      <c r="G22" s="444">
        <v>13899</v>
      </c>
      <c r="H22" s="444">
        <v>7792</v>
      </c>
      <c r="I22" s="444">
        <v>3182</v>
      </c>
      <c r="J22" s="444">
        <v>1235</v>
      </c>
      <c r="K22" s="444">
        <v>52713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7" t="s">
        <v>144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145</v>
      </c>
      <c r="B26" s="4">
        <v>0</v>
      </c>
      <c r="C26" s="4">
        <v>1</v>
      </c>
      <c r="D26" s="4">
        <v>6</v>
      </c>
      <c r="E26" s="4">
        <v>14</v>
      </c>
      <c r="F26" s="4">
        <v>35</v>
      </c>
      <c r="G26" s="4">
        <v>29</v>
      </c>
      <c r="H26" s="4">
        <v>48</v>
      </c>
      <c r="I26" s="4">
        <v>26</v>
      </c>
      <c r="J26" s="4">
        <v>18</v>
      </c>
      <c r="K26" s="4">
        <v>177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146</v>
      </c>
      <c r="B27" s="4">
        <v>0</v>
      </c>
      <c r="C27" s="4">
        <v>1</v>
      </c>
      <c r="D27" s="4">
        <v>15</v>
      </c>
      <c r="E27" s="4">
        <v>147</v>
      </c>
      <c r="F27" s="4">
        <v>347</v>
      </c>
      <c r="G27" s="4">
        <v>840</v>
      </c>
      <c r="H27" s="4">
        <v>769</v>
      </c>
      <c r="I27" s="4">
        <v>539</v>
      </c>
      <c r="J27" s="4">
        <v>304</v>
      </c>
      <c r="K27" s="4">
        <v>2962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147</v>
      </c>
      <c r="B28" s="4">
        <v>0</v>
      </c>
      <c r="C28" s="4">
        <v>0</v>
      </c>
      <c r="D28" s="4">
        <v>7</v>
      </c>
      <c r="E28" s="4">
        <v>60</v>
      </c>
      <c r="F28" s="4">
        <v>230</v>
      </c>
      <c r="G28" s="4">
        <v>575</v>
      </c>
      <c r="H28" s="4">
        <v>627</v>
      </c>
      <c r="I28" s="4">
        <v>505</v>
      </c>
      <c r="J28" s="4">
        <v>308</v>
      </c>
      <c r="K28" s="4">
        <v>2312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101</v>
      </c>
      <c r="B29" s="4">
        <v>0</v>
      </c>
      <c r="C29" s="4">
        <v>0</v>
      </c>
      <c r="D29" s="4">
        <v>1</v>
      </c>
      <c r="E29" s="4">
        <v>31</v>
      </c>
      <c r="F29" s="4">
        <v>144</v>
      </c>
      <c r="G29" s="4">
        <v>478</v>
      </c>
      <c r="H29" s="4">
        <v>555</v>
      </c>
      <c r="I29" s="4">
        <v>426</v>
      </c>
      <c r="J29" s="4">
        <v>227</v>
      </c>
      <c r="K29" s="4">
        <v>1862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4" t="s">
        <v>148</v>
      </c>
      <c r="B30" s="4">
        <v>0</v>
      </c>
      <c r="C30" s="4">
        <v>0</v>
      </c>
      <c r="D30" s="4">
        <v>0</v>
      </c>
      <c r="E30" s="4">
        <v>3</v>
      </c>
      <c r="F30" s="4">
        <v>5</v>
      </c>
      <c r="G30" s="4">
        <v>48</v>
      </c>
      <c r="H30" s="4">
        <v>149</v>
      </c>
      <c r="I30" s="4">
        <v>165</v>
      </c>
      <c r="J30" s="4">
        <v>114</v>
      </c>
      <c r="K30" s="4">
        <v>484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7" t="s">
        <v>149</v>
      </c>
      <c r="B31" s="444">
        <v>0</v>
      </c>
      <c r="C31" s="444">
        <v>2</v>
      </c>
      <c r="D31" s="444">
        <v>29</v>
      </c>
      <c r="E31" s="444">
        <v>255</v>
      </c>
      <c r="F31" s="444">
        <v>761</v>
      </c>
      <c r="G31" s="444">
        <v>1970</v>
      </c>
      <c r="H31" s="444">
        <v>2148</v>
      </c>
      <c r="I31" s="444">
        <v>1661</v>
      </c>
      <c r="J31" s="444">
        <v>971</v>
      </c>
      <c r="K31" s="444">
        <v>7797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7" t="s">
        <v>150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145</v>
      </c>
      <c r="B34" s="4">
        <v>0</v>
      </c>
      <c r="C34" s="4">
        <v>0</v>
      </c>
      <c r="D34" s="4">
        <v>1</v>
      </c>
      <c r="E34" s="4">
        <v>3</v>
      </c>
      <c r="F34" s="4">
        <v>6</v>
      </c>
      <c r="G34" s="4">
        <v>8</v>
      </c>
      <c r="H34" s="4">
        <v>6</v>
      </c>
      <c r="I34" s="4">
        <v>3</v>
      </c>
      <c r="J34" s="4">
        <v>2</v>
      </c>
      <c r="K34" s="4">
        <v>29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146</v>
      </c>
      <c r="B35" s="4">
        <v>0</v>
      </c>
      <c r="C35" s="4">
        <v>0</v>
      </c>
      <c r="D35" s="4">
        <v>1</v>
      </c>
      <c r="E35" s="4">
        <v>1</v>
      </c>
      <c r="F35" s="4">
        <v>3</v>
      </c>
      <c r="G35" s="4">
        <v>4</v>
      </c>
      <c r="H35" s="4">
        <v>3</v>
      </c>
      <c r="I35" s="4">
        <v>1</v>
      </c>
      <c r="J35" s="4">
        <v>1</v>
      </c>
      <c r="K35" s="4">
        <v>14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147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3</v>
      </c>
      <c r="H36" s="4">
        <v>0</v>
      </c>
      <c r="I36" s="4">
        <v>0</v>
      </c>
      <c r="J36" s="4">
        <v>1</v>
      </c>
      <c r="K36" s="4">
        <v>4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101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21" t="s">
        <v>148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7" t="s">
        <v>151</v>
      </c>
      <c r="B39" s="444">
        <v>0</v>
      </c>
      <c r="C39" s="444">
        <v>0</v>
      </c>
      <c r="D39" s="444">
        <v>2</v>
      </c>
      <c r="E39" s="444">
        <v>4</v>
      </c>
      <c r="F39" s="444">
        <v>9</v>
      </c>
      <c r="G39" s="444">
        <v>15</v>
      </c>
      <c r="H39" s="444">
        <v>9</v>
      </c>
      <c r="I39" s="444">
        <v>4</v>
      </c>
      <c r="J39" s="444">
        <v>4</v>
      </c>
      <c r="K39" s="444">
        <v>47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8" t="s">
        <v>152</v>
      </c>
      <c r="B41" s="8">
        <f>B39+B31+B22</f>
        <v>44</v>
      </c>
      <c r="C41" s="8">
        <f aca="true" t="shared" si="1" ref="C41:K41">C39+C31+C22</f>
        <v>279</v>
      </c>
      <c r="D41" s="8">
        <f t="shared" si="1"/>
        <v>3834</v>
      </c>
      <c r="E41" s="8">
        <f t="shared" si="1"/>
        <v>10864</v>
      </c>
      <c r="F41" s="8">
        <f t="shared" si="1"/>
        <v>12646</v>
      </c>
      <c r="G41" s="8">
        <f t="shared" si="1"/>
        <v>15884</v>
      </c>
      <c r="H41" s="8">
        <f t="shared" si="1"/>
        <v>9949</v>
      </c>
      <c r="I41" s="8">
        <f t="shared" si="1"/>
        <v>4847</v>
      </c>
      <c r="J41" s="8">
        <f t="shared" si="1"/>
        <v>2210</v>
      </c>
      <c r="K41" s="8">
        <f t="shared" si="1"/>
        <v>60557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3" t="s">
        <v>213</v>
      </c>
      <c r="B42" s="3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2</v>
      </c>
      <c r="I42" s="3">
        <v>0</v>
      </c>
      <c r="J42" s="3">
        <v>0</v>
      </c>
      <c r="K42" s="3">
        <v>4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8" t="s">
        <v>153</v>
      </c>
      <c r="B43" s="22">
        <f>B41+B10</f>
        <v>98</v>
      </c>
      <c r="C43" s="22">
        <f>C41+C10</f>
        <v>683</v>
      </c>
      <c r="D43" s="22">
        <f>D41+D10</f>
        <v>5659</v>
      </c>
      <c r="E43" s="22">
        <f aca="true" t="shared" si="2" ref="E43:J43">E41+E10</f>
        <v>13739</v>
      </c>
      <c r="F43" s="22">
        <f t="shared" si="2"/>
        <v>15942</v>
      </c>
      <c r="G43" s="22">
        <f t="shared" si="2"/>
        <v>20278</v>
      </c>
      <c r="H43" s="22">
        <f t="shared" si="2"/>
        <v>12491</v>
      </c>
      <c r="I43" s="22">
        <f t="shared" si="2"/>
        <v>5989</v>
      </c>
      <c r="J43" s="22">
        <f t="shared" si="2"/>
        <v>2705</v>
      </c>
      <c r="K43" s="22">
        <f>K41+K10+K42</f>
        <v>77588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&amp;C&amp;14page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">
      <selection activeCell="H65" sqref="H65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217</v>
      </c>
      <c r="B1" s="1"/>
      <c r="C1" s="1"/>
      <c r="D1" s="1"/>
      <c r="E1" s="71" t="str">
        <f>couverture!A34</f>
        <v>Situation au 1er avril 2012</v>
      </c>
      <c r="F1" s="1"/>
      <c r="G1" s="1"/>
      <c r="H1" s="1"/>
      <c r="I1" s="1"/>
      <c r="J1" s="1"/>
      <c r="K1" s="1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v>3</v>
      </c>
      <c r="C4" s="445">
        <v>24</v>
      </c>
      <c r="D4" s="445">
        <v>428</v>
      </c>
      <c r="E4" s="445">
        <v>1567</v>
      </c>
      <c r="F4" s="445">
        <v>2250</v>
      </c>
      <c r="G4" s="445">
        <v>2908</v>
      </c>
      <c r="H4" s="445">
        <v>1047</v>
      </c>
      <c r="I4" s="445">
        <v>314</v>
      </c>
      <c r="J4" s="445">
        <v>117</v>
      </c>
      <c r="K4" s="454">
        <v>8658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>
        <v>0</v>
      </c>
      <c r="C5" s="446">
        <v>0</v>
      </c>
      <c r="D5" s="446">
        <v>0</v>
      </c>
      <c r="E5" s="446">
        <v>0</v>
      </c>
      <c r="F5" s="446">
        <v>0</v>
      </c>
      <c r="G5" s="446">
        <v>0</v>
      </c>
      <c r="H5" s="446">
        <v>0</v>
      </c>
      <c r="I5" s="446">
        <v>0</v>
      </c>
      <c r="J5" s="446">
        <v>0</v>
      </c>
      <c r="K5" s="455">
        <v>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v>0</v>
      </c>
      <c r="C6" s="442">
        <v>2</v>
      </c>
      <c r="D6" s="442">
        <v>3</v>
      </c>
      <c r="E6" s="442">
        <v>19</v>
      </c>
      <c r="F6" s="442">
        <v>29</v>
      </c>
      <c r="G6" s="442">
        <v>74</v>
      </c>
      <c r="H6" s="442">
        <v>90</v>
      </c>
      <c r="I6" s="442">
        <v>49</v>
      </c>
      <c r="J6" s="442">
        <v>28</v>
      </c>
      <c r="K6" s="456">
        <v>294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v>0</v>
      </c>
      <c r="C7" s="443">
        <v>5</v>
      </c>
      <c r="D7" s="443">
        <v>31</v>
      </c>
      <c r="E7" s="443">
        <v>199</v>
      </c>
      <c r="F7" s="443">
        <v>393</v>
      </c>
      <c r="G7" s="443">
        <v>867</v>
      </c>
      <c r="H7" s="443">
        <v>796</v>
      </c>
      <c r="I7" s="443">
        <v>625</v>
      </c>
      <c r="J7" s="443">
        <v>290</v>
      </c>
      <c r="K7" s="456">
        <v>3206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v>0</v>
      </c>
      <c r="C8" s="447">
        <v>7</v>
      </c>
      <c r="D8" s="447">
        <v>34</v>
      </c>
      <c r="E8" s="447">
        <v>218</v>
      </c>
      <c r="F8" s="447">
        <v>422</v>
      </c>
      <c r="G8" s="447">
        <v>941</v>
      </c>
      <c r="H8" s="447">
        <v>886</v>
      </c>
      <c r="I8" s="447">
        <v>674</v>
      </c>
      <c r="J8" s="447">
        <v>318</v>
      </c>
      <c r="K8" s="457">
        <v>3500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>
        <v>0</v>
      </c>
      <c r="C9" s="448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55">
        <v>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v>0</v>
      </c>
      <c r="C10" s="442">
        <v>1</v>
      </c>
      <c r="D10" s="442">
        <v>33</v>
      </c>
      <c r="E10" s="442">
        <v>86</v>
      </c>
      <c r="F10" s="442">
        <v>101</v>
      </c>
      <c r="G10" s="442">
        <v>194</v>
      </c>
      <c r="H10" s="442">
        <v>127</v>
      </c>
      <c r="I10" s="442">
        <v>29</v>
      </c>
      <c r="J10" s="442">
        <v>11</v>
      </c>
      <c r="K10" s="458">
        <v>582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v>11</v>
      </c>
      <c r="C11" s="443">
        <v>105</v>
      </c>
      <c r="D11" s="443">
        <v>1345</v>
      </c>
      <c r="E11" s="443">
        <v>3756</v>
      </c>
      <c r="F11" s="443">
        <v>3719</v>
      </c>
      <c r="G11" s="443">
        <v>3800</v>
      </c>
      <c r="H11" s="443">
        <v>2016</v>
      </c>
      <c r="I11" s="443">
        <v>592</v>
      </c>
      <c r="J11" s="443">
        <v>135</v>
      </c>
      <c r="K11" s="458">
        <v>15479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v>11</v>
      </c>
      <c r="C12" s="447">
        <v>106</v>
      </c>
      <c r="D12" s="447">
        <v>1378</v>
      </c>
      <c r="E12" s="447">
        <v>3842</v>
      </c>
      <c r="F12" s="447">
        <v>3820</v>
      </c>
      <c r="G12" s="447">
        <v>3994</v>
      </c>
      <c r="H12" s="447">
        <v>2143</v>
      </c>
      <c r="I12" s="447">
        <v>621</v>
      </c>
      <c r="J12" s="447">
        <v>146</v>
      </c>
      <c r="K12" s="457">
        <v>16061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>
        <v>0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59">
        <v>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v>1</v>
      </c>
      <c r="C14" s="442">
        <v>12</v>
      </c>
      <c r="D14" s="442">
        <v>77</v>
      </c>
      <c r="E14" s="442">
        <v>244</v>
      </c>
      <c r="F14" s="442">
        <v>298</v>
      </c>
      <c r="G14" s="442">
        <v>709</v>
      </c>
      <c r="H14" s="442">
        <v>1320</v>
      </c>
      <c r="I14" s="442">
        <v>1213</v>
      </c>
      <c r="J14" s="442">
        <v>897</v>
      </c>
      <c r="K14" s="458">
        <v>4771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v>0</v>
      </c>
      <c r="C15" s="443">
        <v>3</v>
      </c>
      <c r="D15" s="443">
        <v>81</v>
      </c>
      <c r="E15" s="443">
        <v>323</v>
      </c>
      <c r="F15" s="443">
        <v>539</v>
      </c>
      <c r="G15" s="443">
        <v>970</v>
      </c>
      <c r="H15" s="443">
        <v>618</v>
      </c>
      <c r="I15" s="443">
        <v>335</v>
      </c>
      <c r="J15" s="443">
        <v>159</v>
      </c>
      <c r="K15" s="456">
        <v>3028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v>1</v>
      </c>
      <c r="C16" s="447">
        <v>15</v>
      </c>
      <c r="D16" s="447">
        <v>158</v>
      </c>
      <c r="E16" s="447">
        <v>567</v>
      </c>
      <c r="F16" s="447">
        <v>837</v>
      </c>
      <c r="G16" s="447">
        <v>1679</v>
      </c>
      <c r="H16" s="447">
        <v>1938</v>
      </c>
      <c r="I16" s="447">
        <v>1548</v>
      </c>
      <c r="J16" s="447">
        <v>1056</v>
      </c>
      <c r="K16" s="457">
        <v>7799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v>0</v>
      </c>
      <c r="C17" s="449">
        <v>0</v>
      </c>
      <c r="D17" s="449">
        <v>6</v>
      </c>
      <c r="E17" s="449">
        <v>23</v>
      </c>
      <c r="F17" s="449">
        <v>20</v>
      </c>
      <c r="G17" s="449">
        <v>47</v>
      </c>
      <c r="H17" s="449">
        <v>27</v>
      </c>
      <c r="I17" s="449">
        <v>14</v>
      </c>
      <c r="J17" s="449">
        <v>12</v>
      </c>
      <c r="K17" s="457">
        <v>149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>
        <v>0</v>
      </c>
      <c r="C18" s="446">
        <v>0</v>
      </c>
      <c r="D18" s="446">
        <v>0</v>
      </c>
      <c r="E18" s="446">
        <v>0</v>
      </c>
      <c r="F18" s="446">
        <v>0</v>
      </c>
      <c r="G18" s="446">
        <v>0</v>
      </c>
      <c r="H18" s="446">
        <v>0</v>
      </c>
      <c r="I18" s="446">
        <v>0</v>
      </c>
      <c r="J18" s="446">
        <v>0</v>
      </c>
      <c r="K18" s="455"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v>1</v>
      </c>
      <c r="C19" s="442">
        <v>2</v>
      </c>
      <c r="D19" s="442">
        <v>5</v>
      </c>
      <c r="E19" s="442">
        <v>24</v>
      </c>
      <c r="F19" s="442">
        <v>39</v>
      </c>
      <c r="G19" s="442">
        <v>57</v>
      </c>
      <c r="H19" s="442">
        <v>48</v>
      </c>
      <c r="I19" s="442">
        <v>39</v>
      </c>
      <c r="J19" s="442">
        <v>26</v>
      </c>
      <c r="K19" s="458">
        <v>241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v>0</v>
      </c>
      <c r="C20" s="443">
        <v>0</v>
      </c>
      <c r="D20" s="443">
        <v>28</v>
      </c>
      <c r="E20" s="443">
        <v>143</v>
      </c>
      <c r="F20" s="443">
        <v>321</v>
      </c>
      <c r="G20" s="443">
        <v>518</v>
      </c>
      <c r="H20" s="443">
        <v>410</v>
      </c>
      <c r="I20" s="443">
        <v>214</v>
      </c>
      <c r="J20" s="443">
        <v>40</v>
      </c>
      <c r="K20" s="456">
        <v>1674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v>2</v>
      </c>
      <c r="C21" s="443">
        <v>4</v>
      </c>
      <c r="D21" s="443">
        <v>95</v>
      </c>
      <c r="E21" s="443">
        <v>244</v>
      </c>
      <c r="F21" s="443">
        <v>344</v>
      </c>
      <c r="G21" s="443">
        <v>459</v>
      </c>
      <c r="H21" s="443">
        <v>299</v>
      </c>
      <c r="I21" s="443">
        <v>138</v>
      </c>
      <c r="J21" s="443">
        <v>44</v>
      </c>
      <c r="K21" s="456">
        <v>1629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v>3</v>
      </c>
      <c r="C22" s="447">
        <v>6</v>
      </c>
      <c r="D22" s="447">
        <v>128</v>
      </c>
      <c r="E22" s="447">
        <v>411</v>
      </c>
      <c r="F22" s="447">
        <v>704</v>
      </c>
      <c r="G22" s="447">
        <v>1034</v>
      </c>
      <c r="H22" s="447">
        <v>757</v>
      </c>
      <c r="I22" s="447">
        <v>391</v>
      </c>
      <c r="J22" s="447">
        <v>110</v>
      </c>
      <c r="K22" s="457">
        <v>3544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v>9</v>
      </c>
      <c r="C23" s="449">
        <v>22</v>
      </c>
      <c r="D23" s="449">
        <v>754</v>
      </c>
      <c r="E23" s="449">
        <v>1833</v>
      </c>
      <c r="F23" s="449">
        <v>1725</v>
      </c>
      <c r="G23" s="449">
        <v>1578</v>
      </c>
      <c r="H23" s="449">
        <v>712</v>
      </c>
      <c r="I23" s="449">
        <v>236</v>
      </c>
      <c r="J23" s="449">
        <v>50</v>
      </c>
      <c r="K23" s="457">
        <v>6919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v>0</v>
      </c>
      <c r="C24" s="450">
        <v>13</v>
      </c>
      <c r="D24" s="450">
        <v>214</v>
      </c>
      <c r="E24" s="450">
        <v>743</v>
      </c>
      <c r="F24" s="450">
        <v>990</v>
      </c>
      <c r="G24" s="450">
        <v>1243</v>
      </c>
      <c r="H24" s="450">
        <v>782</v>
      </c>
      <c r="I24" s="450">
        <v>385</v>
      </c>
      <c r="J24" s="450">
        <v>147</v>
      </c>
      <c r="K24" s="460">
        <v>4517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v>0</v>
      </c>
      <c r="C25" s="443">
        <v>0</v>
      </c>
      <c r="D25" s="443">
        <v>11</v>
      </c>
      <c r="E25" s="443">
        <v>30</v>
      </c>
      <c r="F25" s="443">
        <v>59</v>
      </c>
      <c r="G25" s="443">
        <v>92</v>
      </c>
      <c r="H25" s="443">
        <v>85</v>
      </c>
      <c r="I25" s="443">
        <v>32</v>
      </c>
      <c r="J25" s="443">
        <v>17</v>
      </c>
      <c r="K25" s="456">
        <v>326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v>0</v>
      </c>
      <c r="C26" s="447">
        <v>13</v>
      </c>
      <c r="D26" s="447">
        <v>225</v>
      </c>
      <c r="E26" s="447">
        <v>773</v>
      </c>
      <c r="F26" s="447">
        <v>1049</v>
      </c>
      <c r="G26" s="447">
        <v>1335</v>
      </c>
      <c r="H26" s="447">
        <v>867</v>
      </c>
      <c r="I26" s="447">
        <v>417</v>
      </c>
      <c r="J26" s="447">
        <v>164</v>
      </c>
      <c r="K26" s="457">
        <v>4843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v>15</v>
      </c>
      <c r="C27" s="449">
        <v>67</v>
      </c>
      <c r="D27" s="449">
        <v>541</v>
      </c>
      <c r="E27" s="449">
        <v>1053</v>
      </c>
      <c r="F27" s="449">
        <v>957</v>
      </c>
      <c r="G27" s="449">
        <v>1137</v>
      </c>
      <c r="H27" s="449">
        <v>636</v>
      </c>
      <c r="I27" s="449">
        <v>155</v>
      </c>
      <c r="J27" s="449">
        <v>48</v>
      </c>
      <c r="K27" s="457">
        <v>4609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>
        <v>0</v>
      </c>
      <c r="C28" s="446">
        <v>0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6">
        <v>0</v>
      </c>
      <c r="J28" s="446">
        <v>0</v>
      </c>
      <c r="K28" s="455"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v>0</v>
      </c>
      <c r="C29" s="442">
        <v>0</v>
      </c>
      <c r="D29" s="442">
        <v>53</v>
      </c>
      <c r="E29" s="442">
        <v>117</v>
      </c>
      <c r="F29" s="442">
        <v>111</v>
      </c>
      <c r="G29" s="442">
        <v>141</v>
      </c>
      <c r="H29" s="442">
        <v>76</v>
      </c>
      <c r="I29" s="442">
        <v>36</v>
      </c>
      <c r="J29" s="442">
        <v>7</v>
      </c>
      <c r="K29" s="461">
        <v>541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212</v>
      </c>
      <c r="B30" s="443">
        <v>0</v>
      </c>
      <c r="C30" s="443">
        <v>0</v>
      </c>
      <c r="D30" s="443">
        <v>0</v>
      </c>
      <c r="E30" s="443">
        <v>2</v>
      </c>
      <c r="F30" s="443">
        <v>2</v>
      </c>
      <c r="G30" s="443">
        <v>5</v>
      </c>
      <c r="H30" s="443">
        <v>5</v>
      </c>
      <c r="I30" s="443">
        <v>5</v>
      </c>
      <c r="J30" s="443">
        <v>1</v>
      </c>
      <c r="K30" s="462">
        <v>20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v>2</v>
      </c>
      <c r="C31" s="443">
        <v>19</v>
      </c>
      <c r="D31" s="443">
        <v>129</v>
      </c>
      <c r="E31" s="443">
        <v>458</v>
      </c>
      <c r="F31" s="443">
        <v>749</v>
      </c>
      <c r="G31" s="443">
        <v>1085</v>
      </c>
      <c r="H31" s="443">
        <v>855</v>
      </c>
      <c r="I31" s="443">
        <v>436</v>
      </c>
      <c r="J31" s="443">
        <v>181</v>
      </c>
      <c r="K31" s="462">
        <v>3914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v>2</v>
      </c>
      <c r="C32" s="451">
        <v>19</v>
      </c>
      <c r="D32" s="451">
        <v>182</v>
      </c>
      <c r="E32" s="451">
        <v>577</v>
      </c>
      <c r="F32" s="451">
        <v>862</v>
      </c>
      <c r="G32" s="451">
        <v>1231</v>
      </c>
      <c r="H32" s="451">
        <v>936</v>
      </c>
      <c r="I32" s="451">
        <v>477</v>
      </c>
      <c r="J32" s="451">
        <v>189</v>
      </c>
      <c r="K32" s="463">
        <v>4475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v>44</v>
      </c>
      <c r="C33" s="464">
        <v>279</v>
      </c>
      <c r="D33" s="464">
        <v>3834</v>
      </c>
      <c r="E33" s="464">
        <v>10864</v>
      </c>
      <c r="F33" s="464">
        <v>12646</v>
      </c>
      <c r="G33" s="464">
        <v>15884</v>
      </c>
      <c r="H33" s="464">
        <v>9949</v>
      </c>
      <c r="I33" s="464">
        <v>4847</v>
      </c>
      <c r="J33" s="464">
        <v>2210</v>
      </c>
      <c r="K33" s="464">
        <v>60557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100" zoomScalePageLayoutView="0" workbookViewId="0" topLeftCell="A31">
      <selection activeCell="H65" sqref="H65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12" width="6.625" style="65" customWidth="1"/>
    <col min="13" max="21" width="6.375" style="65" customWidth="1"/>
    <col min="22" max="22" width="0.875" style="65" customWidth="1"/>
    <col min="23" max="24" width="11.00390625" style="64" customWidth="1"/>
    <col min="25" max="16384" width="11.00390625" style="65" customWidth="1"/>
  </cols>
  <sheetData>
    <row r="1" spans="1:22" ht="15.75">
      <c r="A1" s="71" t="s">
        <v>154</v>
      </c>
      <c r="B1" s="71" t="s">
        <v>173</v>
      </c>
      <c r="C1" s="1"/>
      <c r="D1" s="1"/>
      <c r="E1" s="1"/>
      <c r="F1" s="71" t="str">
        <f>couverture!A34</f>
        <v>Situation au 1er avril 2012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218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2.5">
      <c r="A3" s="19" t="s">
        <v>119</v>
      </c>
      <c r="B3" s="11" t="s">
        <v>120</v>
      </c>
      <c r="C3" s="10" t="s">
        <v>121</v>
      </c>
      <c r="D3" s="10" t="s">
        <v>122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  <c r="J3" s="11" t="s">
        <v>128</v>
      </c>
      <c r="K3" s="10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3" t="s">
        <v>130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14" t="s">
        <v>131</v>
      </c>
      <c r="B5" s="442">
        <v>1</v>
      </c>
      <c r="C5" s="442">
        <v>9</v>
      </c>
      <c r="D5" s="442">
        <v>28</v>
      </c>
      <c r="E5" s="442">
        <v>61</v>
      </c>
      <c r="F5" s="442">
        <v>108</v>
      </c>
      <c r="G5" s="442">
        <v>148</v>
      </c>
      <c r="H5" s="442">
        <v>109</v>
      </c>
      <c r="I5" s="442">
        <v>43</v>
      </c>
      <c r="J5" s="442">
        <v>16</v>
      </c>
      <c r="K5" s="4">
        <v>523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132</v>
      </c>
      <c r="B6" s="442">
        <v>0</v>
      </c>
      <c r="C6" s="442">
        <v>2</v>
      </c>
      <c r="D6" s="442">
        <v>8</v>
      </c>
      <c r="E6" s="442">
        <v>8</v>
      </c>
      <c r="F6" s="442">
        <v>16</v>
      </c>
      <c r="G6" s="442">
        <v>27</v>
      </c>
      <c r="H6" s="442">
        <v>22</v>
      </c>
      <c r="I6" s="442">
        <v>9</v>
      </c>
      <c r="J6" s="442">
        <v>1</v>
      </c>
      <c r="K6" s="4">
        <v>93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48</v>
      </c>
      <c r="B7" s="442">
        <v>0</v>
      </c>
      <c r="C7" s="442">
        <v>1</v>
      </c>
      <c r="D7" s="442">
        <v>9</v>
      </c>
      <c r="E7" s="442">
        <v>12</v>
      </c>
      <c r="F7" s="442">
        <v>17</v>
      </c>
      <c r="G7" s="442">
        <v>18</v>
      </c>
      <c r="H7" s="442">
        <v>13</v>
      </c>
      <c r="I7" s="442">
        <v>4</v>
      </c>
      <c r="J7" s="442">
        <v>2</v>
      </c>
      <c r="K7" s="4">
        <v>76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133</v>
      </c>
      <c r="B8" s="442">
        <v>1</v>
      </c>
      <c r="C8" s="442">
        <v>1</v>
      </c>
      <c r="D8" s="442">
        <v>3</v>
      </c>
      <c r="E8" s="442">
        <v>10</v>
      </c>
      <c r="F8" s="442">
        <v>11</v>
      </c>
      <c r="G8" s="442">
        <v>21</v>
      </c>
      <c r="H8" s="442">
        <v>19</v>
      </c>
      <c r="I8" s="442">
        <v>13</v>
      </c>
      <c r="J8" s="442">
        <v>5</v>
      </c>
      <c r="K8" s="4">
        <v>84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7" t="s">
        <v>134</v>
      </c>
      <c r="B9" s="5">
        <v>2</v>
      </c>
      <c r="C9" s="5">
        <v>13</v>
      </c>
      <c r="D9" s="5">
        <v>48</v>
      </c>
      <c r="E9" s="5">
        <v>91</v>
      </c>
      <c r="F9" s="5">
        <v>152</v>
      </c>
      <c r="G9" s="5">
        <v>214</v>
      </c>
      <c r="H9" s="5">
        <v>163</v>
      </c>
      <c r="I9" s="5">
        <v>69</v>
      </c>
      <c r="J9" s="5">
        <v>24</v>
      </c>
      <c r="K9" s="5">
        <v>776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3" t="s">
        <v>135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 t="s">
        <v>136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68</v>
      </c>
      <c r="B14" s="4">
        <v>4</v>
      </c>
      <c r="C14" s="4">
        <v>7</v>
      </c>
      <c r="D14" s="4">
        <v>41</v>
      </c>
      <c r="E14" s="4">
        <v>65</v>
      </c>
      <c r="F14" s="4">
        <v>84</v>
      </c>
      <c r="G14" s="4">
        <v>100</v>
      </c>
      <c r="H14" s="4">
        <v>66</v>
      </c>
      <c r="I14" s="4">
        <v>16</v>
      </c>
      <c r="J14" s="4">
        <v>9</v>
      </c>
      <c r="K14" s="4">
        <v>392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69</v>
      </c>
      <c r="B15" s="4">
        <v>0</v>
      </c>
      <c r="C15" s="4">
        <v>1</v>
      </c>
      <c r="D15" s="4">
        <v>21</v>
      </c>
      <c r="E15" s="4">
        <v>57</v>
      </c>
      <c r="F15" s="4">
        <v>82</v>
      </c>
      <c r="G15" s="4">
        <v>108</v>
      </c>
      <c r="H15" s="4">
        <v>64</v>
      </c>
      <c r="I15" s="4">
        <v>36</v>
      </c>
      <c r="J15" s="4">
        <v>8</v>
      </c>
      <c r="K15" s="4">
        <v>377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137</v>
      </c>
      <c r="B16" s="4">
        <v>0</v>
      </c>
      <c r="C16" s="4">
        <v>0</v>
      </c>
      <c r="D16" s="4">
        <v>23</v>
      </c>
      <c r="E16" s="4">
        <v>88</v>
      </c>
      <c r="F16" s="4">
        <v>107</v>
      </c>
      <c r="G16" s="4">
        <v>157</v>
      </c>
      <c r="H16" s="4">
        <v>101</v>
      </c>
      <c r="I16" s="4">
        <v>50</v>
      </c>
      <c r="J16" s="4">
        <v>17</v>
      </c>
      <c r="K16" s="4">
        <v>543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138</v>
      </c>
      <c r="B17" s="4">
        <v>0</v>
      </c>
      <c r="C17" s="4">
        <v>1</v>
      </c>
      <c r="D17" s="4">
        <v>3</v>
      </c>
      <c r="E17" s="4">
        <v>15</v>
      </c>
      <c r="F17" s="4">
        <v>23</v>
      </c>
      <c r="G17" s="4">
        <v>36</v>
      </c>
      <c r="H17" s="4">
        <v>41</v>
      </c>
      <c r="I17" s="4">
        <v>20</v>
      </c>
      <c r="J17" s="4">
        <v>12</v>
      </c>
      <c r="K17" s="4">
        <v>151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139</v>
      </c>
      <c r="B18" s="4">
        <v>0</v>
      </c>
      <c r="C18" s="4">
        <v>0</v>
      </c>
      <c r="D18" s="4">
        <v>2</v>
      </c>
      <c r="E18" s="4">
        <v>4</v>
      </c>
      <c r="F18" s="4">
        <v>16</v>
      </c>
      <c r="G18" s="4">
        <v>23</v>
      </c>
      <c r="H18" s="4">
        <v>25</v>
      </c>
      <c r="I18" s="4">
        <v>16</v>
      </c>
      <c r="J18" s="4">
        <v>1</v>
      </c>
      <c r="K18" s="4">
        <v>87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140</v>
      </c>
      <c r="B19" s="4">
        <v>0</v>
      </c>
      <c r="C19" s="4">
        <v>1</v>
      </c>
      <c r="D19" s="4">
        <v>1</v>
      </c>
      <c r="E19" s="4">
        <v>4</v>
      </c>
      <c r="F19" s="4">
        <v>8</v>
      </c>
      <c r="G19" s="4">
        <v>15</v>
      </c>
      <c r="H19" s="4">
        <v>17</v>
      </c>
      <c r="I19" s="4">
        <v>21</v>
      </c>
      <c r="J19" s="4">
        <v>7</v>
      </c>
      <c r="K19" s="4">
        <v>74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141</v>
      </c>
      <c r="B20" s="4">
        <v>0</v>
      </c>
      <c r="C20" s="4">
        <v>0</v>
      </c>
      <c r="D20" s="4">
        <v>0</v>
      </c>
      <c r="E20" s="4">
        <v>0</v>
      </c>
      <c r="F20" s="4">
        <v>3</v>
      </c>
      <c r="G20" s="4">
        <v>12</v>
      </c>
      <c r="H20" s="4">
        <v>13</v>
      </c>
      <c r="I20" s="4">
        <v>5</v>
      </c>
      <c r="J20" s="4">
        <v>6</v>
      </c>
      <c r="K20" s="4">
        <v>39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7" t="s">
        <v>142</v>
      </c>
      <c r="B21" s="444">
        <v>4</v>
      </c>
      <c r="C21" s="444">
        <v>10</v>
      </c>
      <c r="D21" s="444">
        <v>91</v>
      </c>
      <c r="E21" s="444">
        <v>233</v>
      </c>
      <c r="F21" s="444">
        <v>323</v>
      </c>
      <c r="G21" s="444">
        <v>451</v>
      </c>
      <c r="H21" s="444">
        <v>327</v>
      </c>
      <c r="I21" s="444">
        <v>164</v>
      </c>
      <c r="J21" s="444">
        <v>60</v>
      </c>
      <c r="K21" s="444">
        <v>1663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 t="s">
        <v>143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145</v>
      </c>
      <c r="B25" s="4">
        <v>0</v>
      </c>
      <c r="C25" s="4">
        <v>0</v>
      </c>
      <c r="D25" s="4">
        <v>1</v>
      </c>
      <c r="E25" s="4">
        <v>1</v>
      </c>
      <c r="F25" s="4">
        <v>1</v>
      </c>
      <c r="G25" s="4">
        <v>4</v>
      </c>
      <c r="H25" s="4">
        <v>7</v>
      </c>
      <c r="I25" s="4">
        <v>4</v>
      </c>
      <c r="J25" s="4">
        <v>1</v>
      </c>
      <c r="K25" s="4">
        <v>19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146</v>
      </c>
      <c r="B26" s="4">
        <v>0</v>
      </c>
      <c r="C26" s="4">
        <v>0</v>
      </c>
      <c r="D26" s="4">
        <v>0</v>
      </c>
      <c r="E26" s="4">
        <v>9</v>
      </c>
      <c r="F26" s="4">
        <v>13</v>
      </c>
      <c r="G26" s="4">
        <v>36</v>
      </c>
      <c r="H26" s="4">
        <v>38</v>
      </c>
      <c r="I26" s="4">
        <v>16</v>
      </c>
      <c r="J26" s="4">
        <v>7</v>
      </c>
      <c r="K26" s="4">
        <v>119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147</v>
      </c>
      <c r="B27" s="4">
        <v>0</v>
      </c>
      <c r="C27" s="4">
        <v>0</v>
      </c>
      <c r="D27" s="4">
        <v>0</v>
      </c>
      <c r="E27" s="4">
        <v>2</v>
      </c>
      <c r="F27" s="4">
        <v>14</v>
      </c>
      <c r="G27" s="4">
        <v>32</v>
      </c>
      <c r="H27" s="4">
        <v>34</v>
      </c>
      <c r="I27" s="4">
        <v>27</v>
      </c>
      <c r="J27" s="4">
        <v>12</v>
      </c>
      <c r="K27" s="4">
        <v>121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101</v>
      </c>
      <c r="B28" s="4">
        <v>0</v>
      </c>
      <c r="C28" s="4">
        <v>0</v>
      </c>
      <c r="D28" s="4">
        <v>0</v>
      </c>
      <c r="E28" s="4">
        <v>2</v>
      </c>
      <c r="F28" s="4">
        <v>7</v>
      </c>
      <c r="G28" s="4">
        <v>19</v>
      </c>
      <c r="H28" s="4">
        <v>31</v>
      </c>
      <c r="I28" s="4">
        <v>29</v>
      </c>
      <c r="J28" s="4">
        <v>8</v>
      </c>
      <c r="K28" s="4">
        <v>96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148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2</v>
      </c>
      <c r="I29" s="4">
        <v>3</v>
      </c>
      <c r="J29" s="4">
        <v>3</v>
      </c>
      <c r="K29" s="4">
        <v>9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7" t="s">
        <v>149</v>
      </c>
      <c r="B30" s="444">
        <v>0</v>
      </c>
      <c r="C30" s="444">
        <v>0</v>
      </c>
      <c r="D30" s="444">
        <v>1</v>
      </c>
      <c r="E30" s="444">
        <v>14</v>
      </c>
      <c r="F30" s="444">
        <v>35</v>
      </c>
      <c r="G30" s="444">
        <v>92</v>
      </c>
      <c r="H30" s="444">
        <v>112</v>
      </c>
      <c r="I30" s="444">
        <v>79</v>
      </c>
      <c r="J30" s="444">
        <v>31</v>
      </c>
      <c r="K30" s="444">
        <v>364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 t="s">
        <v>150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20" t="s">
        <v>145</v>
      </c>
      <c r="B33" s="4">
        <v>0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2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1" t="s">
        <v>146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2</v>
      </c>
      <c r="H35" s="4">
        <v>0</v>
      </c>
      <c r="I35" s="4">
        <v>0</v>
      </c>
      <c r="J35" s="4">
        <v>0</v>
      </c>
      <c r="K35" s="4">
        <v>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148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7" t="s">
        <v>151</v>
      </c>
      <c r="B38" s="444">
        <v>0</v>
      </c>
      <c r="C38" s="444">
        <v>0</v>
      </c>
      <c r="D38" s="444">
        <v>0</v>
      </c>
      <c r="E38" s="444">
        <v>1</v>
      </c>
      <c r="F38" s="444">
        <v>0</v>
      </c>
      <c r="G38" s="444">
        <v>2</v>
      </c>
      <c r="H38" s="444">
        <v>0</v>
      </c>
      <c r="I38" s="444">
        <v>0</v>
      </c>
      <c r="J38" s="444">
        <v>1</v>
      </c>
      <c r="K38" s="444">
        <v>4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8" t="s">
        <v>152</v>
      </c>
      <c r="B40" s="8">
        <v>4</v>
      </c>
      <c r="C40" s="8">
        <v>10</v>
      </c>
      <c r="D40" s="8">
        <v>92</v>
      </c>
      <c r="E40" s="8">
        <v>248</v>
      </c>
      <c r="F40" s="8">
        <v>358</v>
      </c>
      <c r="G40" s="8">
        <v>545</v>
      </c>
      <c r="H40" s="8">
        <v>439</v>
      </c>
      <c r="I40" s="8">
        <v>243</v>
      </c>
      <c r="J40" s="8">
        <v>92</v>
      </c>
      <c r="K40" s="8">
        <v>2031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3" t="s">
        <v>213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8" t="s">
        <v>153</v>
      </c>
      <c r="B42" s="22">
        <v>6</v>
      </c>
      <c r="C42" s="22">
        <v>23</v>
      </c>
      <c r="D42" s="22">
        <v>140</v>
      </c>
      <c r="E42" s="22">
        <v>339</v>
      </c>
      <c r="F42" s="22">
        <v>510</v>
      </c>
      <c r="G42" s="22">
        <v>759</v>
      </c>
      <c r="H42" s="22">
        <v>602</v>
      </c>
      <c r="I42" s="22">
        <v>312</v>
      </c>
      <c r="J42" s="22">
        <v>116</v>
      </c>
      <c r="K42" s="22">
        <v>2807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85" zoomScalePageLayoutView="0" workbookViewId="0" topLeftCell="A28">
      <selection activeCell="H65" sqref="H65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154</v>
      </c>
      <c r="B1" s="64"/>
      <c r="C1" s="71" t="s">
        <v>173</v>
      </c>
      <c r="D1" s="64"/>
      <c r="E1" s="64"/>
      <c r="F1" s="403" t="str">
        <f>couverture!A34</f>
        <v>Situation au 1er avril 2012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v>1</v>
      </c>
      <c r="C4" s="445">
        <v>0</v>
      </c>
      <c r="D4" s="445">
        <v>17</v>
      </c>
      <c r="E4" s="445">
        <v>51</v>
      </c>
      <c r="F4" s="445">
        <v>64</v>
      </c>
      <c r="G4" s="445">
        <v>97</v>
      </c>
      <c r="H4" s="445">
        <v>62</v>
      </c>
      <c r="I4" s="445">
        <v>16</v>
      </c>
      <c r="J4" s="445">
        <v>7</v>
      </c>
      <c r="K4" s="454">
        <v>315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/>
      <c r="C5" s="446"/>
      <c r="D5" s="446"/>
      <c r="E5" s="446"/>
      <c r="F5" s="446"/>
      <c r="G5" s="446"/>
      <c r="H5" s="446"/>
      <c r="I5" s="446"/>
      <c r="J5" s="446"/>
      <c r="K5" s="45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v>0</v>
      </c>
      <c r="C6" s="442">
        <v>0</v>
      </c>
      <c r="D6" s="442">
        <v>0</v>
      </c>
      <c r="E6" s="442">
        <v>2</v>
      </c>
      <c r="F6" s="442">
        <v>4</v>
      </c>
      <c r="G6" s="442">
        <v>18</v>
      </c>
      <c r="H6" s="442">
        <v>27</v>
      </c>
      <c r="I6" s="442">
        <v>5</v>
      </c>
      <c r="J6" s="442">
        <v>2</v>
      </c>
      <c r="K6" s="455">
        <v>58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v>0</v>
      </c>
      <c r="C7" s="443">
        <v>1</v>
      </c>
      <c r="D7" s="443">
        <v>1</v>
      </c>
      <c r="E7" s="443">
        <v>13</v>
      </c>
      <c r="F7" s="443">
        <v>18</v>
      </c>
      <c r="G7" s="443">
        <v>45</v>
      </c>
      <c r="H7" s="443">
        <v>56</v>
      </c>
      <c r="I7" s="443">
        <v>54</v>
      </c>
      <c r="J7" s="443">
        <v>21</v>
      </c>
      <c r="K7" s="456">
        <v>209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v>0</v>
      </c>
      <c r="C8" s="447">
        <v>1</v>
      </c>
      <c r="D8" s="447">
        <v>1</v>
      </c>
      <c r="E8" s="447">
        <v>15</v>
      </c>
      <c r="F8" s="447">
        <v>22</v>
      </c>
      <c r="G8" s="447">
        <v>63</v>
      </c>
      <c r="H8" s="447">
        <v>83</v>
      </c>
      <c r="I8" s="447">
        <v>59</v>
      </c>
      <c r="J8" s="447">
        <v>23</v>
      </c>
      <c r="K8" s="457">
        <v>267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/>
      <c r="C9" s="448"/>
      <c r="D9" s="448"/>
      <c r="E9" s="448"/>
      <c r="F9" s="448"/>
      <c r="G9" s="448"/>
      <c r="H9" s="448"/>
      <c r="I9" s="448"/>
      <c r="J9" s="448"/>
      <c r="K9" s="455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v>0</v>
      </c>
      <c r="C10" s="442">
        <v>0</v>
      </c>
      <c r="D10" s="442">
        <v>2</v>
      </c>
      <c r="E10" s="442">
        <v>2</v>
      </c>
      <c r="F10" s="442">
        <v>15</v>
      </c>
      <c r="G10" s="442">
        <v>22</v>
      </c>
      <c r="H10" s="442">
        <v>20</v>
      </c>
      <c r="I10" s="442">
        <v>3</v>
      </c>
      <c r="J10" s="442">
        <v>2</v>
      </c>
      <c r="K10" s="458">
        <v>66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v>0</v>
      </c>
      <c r="C11" s="443">
        <v>1</v>
      </c>
      <c r="D11" s="443">
        <v>21</v>
      </c>
      <c r="E11" s="443">
        <v>56</v>
      </c>
      <c r="F11" s="443">
        <v>56</v>
      </c>
      <c r="G11" s="443">
        <v>93</v>
      </c>
      <c r="H11" s="443">
        <v>52</v>
      </c>
      <c r="I11" s="443">
        <v>18</v>
      </c>
      <c r="J11" s="443">
        <v>8</v>
      </c>
      <c r="K11" s="458">
        <v>305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v>0</v>
      </c>
      <c r="C12" s="447">
        <v>1</v>
      </c>
      <c r="D12" s="447">
        <v>23</v>
      </c>
      <c r="E12" s="447">
        <v>58</v>
      </c>
      <c r="F12" s="447">
        <v>71</v>
      </c>
      <c r="G12" s="447">
        <v>115</v>
      </c>
      <c r="H12" s="447">
        <v>72</v>
      </c>
      <c r="I12" s="447">
        <v>21</v>
      </c>
      <c r="J12" s="447">
        <v>10</v>
      </c>
      <c r="K12" s="457">
        <v>371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5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v>0</v>
      </c>
      <c r="C14" s="442">
        <v>0</v>
      </c>
      <c r="D14" s="442">
        <v>0</v>
      </c>
      <c r="E14" s="442">
        <v>1</v>
      </c>
      <c r="F14" s="442">
        <v>5</v>
      </c>
      <c r="G14" s="442">
        <v>13</v>
      </c>
      <c r="H14" s="442">
        <v>29</v>
      </c>
      <c r="I14" s="442">
        <v>19</v>
      </c>
      <c r="J14" s="442">
        <v>4</v>
      </c>
      <c r="K14" s="458">
        <v>71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v>0</v>
      </c>
      <c r="C15" s="443">
        <v>0</v>
      </c>
      <c r="D15" s="443">
        <v>0</v>
      </c>
      <c r="E15" s="443">
        <v>4</v>
      </c>
      <c r="F15" s="443">
        <v>4</v>
      </c>
      <c r="G15" s="443">
        <v>10</v>
      </c>
      <c r="H15" s="443">
        <v>9</v>
      </c>
      <c r="I15" s="443">
        <v>3</v>
      </c>
      <c r="J15" s="443">
        <v>0</v>
      </c>
      <c r="K15" s="456">
        <v>30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v>0</v>
      </c>
      <c r="C16" s="447">
        <v>0</v>
      </c>
      <c r="D16" s="447">
        <v>0</v>
      </c>
      <c r="E16" s="447">
        <v>5</v>
      </c>
      <c r="F16" s="447">
        <v>9</v>
      </c>
      <c r="G16" s="447">
        <v>23</v>
      </c>
      <c r="H16" s="447">
        <v>38</v>
      </c>
      <c r="I16" s="447">
        <v>22</v>
      </c>
      <c r="J16" s="447">
        <v>4</v>
      </c>
      <c r="K16" s="457">
        <v>101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v>0</v>
      </c>
      <c r="C17" s="449">
        <v>0</v>
      </c>
      <c r="D17" s="449">
        <v>3</v>
      </c>
      <c r="E17" s="449">
        <v>14</v>
      </c>
      <c r="F17" s="449">
        <v>3</v>
      </c>
      <c r="G17" s="449">
        <v>18</v>
      </c>
      <c r="H17" s="449">
        <v>7</v>
      </c>
      <c r="I17" s="449">
        <v>6</v>
      </c>
      <c r="J17" s="449">
        <v>9</v>
      </c>
      <c r="K17" s="457">
        <v>60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5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v>0</v>
      </c>
      <c r="C19" s="442">
        <v>1</v>
      </c>
      <c r="D19" s="442">
        <v>0</v>
      </c>
      <c r="E19" s="442">
        <v>6</v>
      </c>
      <c r="F19" s="442">
        <v>4</v>
      </c>
      <c r="G19" s="442">
        <v>9</v>
      </c>
      <c r="H19" s="442">
        <v>2</v>
      </c>
      <c r="I19" s="442">
        <v>1</v>
      </c>
      <c r="J19" s="442">
        <v>6</v>
      </c>
      <c r="K19" s="458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v>0</v>
      </c>
      <c r="C20" s="443">
        <v>0</v>
      </c>
      <c r="D20" s="443">
        <v>0</v>
      </c>
      <c r="E20" s="443">
        <v>3</v>
      </c>
      <c r="F20" s="443">
        <v>10</v>
      </c>
      <c r="G20" s="443">
        <v>5</v>
      </c>
      <c r="H20" s="443">
        <v>7</v>
      </c>
      <c r="I20" s="443">
        <v>13</v>
      </c>
      <c r="J20" s="443">
        <v>3</v>
      </c>
      <c r="K20" s="456">
        <v>41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v>0</v>
      </c>
      <c r="C21" s="443">
        <v>0</v>
      </c>
      <c r="D21" s="443">
        <v>3</v>
      </c>
      <c r="E21" s="443">
        <v>8</v>
      </c>
      <c r="F21" s="443">
        <v>14</v>
      </c>
      <c r="G21" s="443">
        <v>12</v>
      </c>
      <c r="H21" s="443">
        <v>7</v>
      </c>
      <c r="I21" s="443">
        <v>9</v>
      </c>
      <c r="J21" s="443">
        <v>2</v>
      </c>
      <c r="K21" s="456">
        <v>55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v>0</v>
      </c>
      <c r="C22" s="447">
        <v>1</v>
      </c>
      <c r="D22" s="447">
        <v>3</v>
      </c>
      <c r="E22" s="447">
        <v>17</v>
      </c>
      <c r="F22" s="447">
        <v>28</v>
      </c>
      <c r="G22" s="447">
        <v>26</v>
      </c>
      <c r="H22" s="447">
        <v>16</v>
      </c>
      <c r="I22" s="447">
        <v>23</v>
      </c>
      <c r="J22" s="447">
        <v>11</v>
      </c>
      <c r="K22" s="457">
        <v>125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v>0</v>
      </c>
      <c r="C23" s="449">
        <v>1</v>
      </c>
      <c r="D23" s="449">
        <v>11</v>
      </c>
      <c r="E23" s="449">
        <v>28</v>
      </c>
      <c r="F23" s="449">
        <v>47</v>
      </c>
      <c r="G23" s="449">
        <v>44</v>
      </c>
      <c r="H23" s="449">
        <v>28</v>
      </c>
      <c r="I23" s="449">
        <v>16</v>
      </c>
      <c r="J23" s="449">
        <v>3</v>
      </c>
      <c r="K23" s="457">
        <v>178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v>0</v>
      </c>
      <c r="C24" s="450">
        <v>1</v>
      </c>
      <c r="D24" s="450">
        <v>6</v>
      </c>
      <c r="E24" s="450">
        <v>16</v>
      </c>
      <c r="F24" s="450">
        <v>42</v>
      </c>
      <c r="G24" s="450">
        <v>75</v>
      </c>
      <c r="H24" s="450">
        <v>51</v>
      </c>
      <c r="I24" s="450">
        <v>40</v>
      </c>
      <c r="J24" s="450">
        <v>13</v>
      </c>
      <c r="K24" s="460">
        <v>244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v>0</v>
      </c>
      <c r="C25" s="443">
        <v>0</v>
      </c>
      <c r="D25" s="443">
        <v>0</v>
      </c>
      <c r="E25" s="443">
        <v>2</v>
      </c>
      <c r="F25" s="443">
        <v>6</v>
      </c>
      <c r="G25" s="443">
        <v>6</v>
      </c>
      <c r="H25" s="443">
        <v>7</v>
      </c>
      <c r="I25" s="443">
        <v>1</v>
      </c>
      <c r="J25" s="443">
        <v>1</v>
      </c>
      <c r="K25" s="456">
        <v>23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v>0</v>
      </c>
      <c r="C26" s="447">
        <v>1</v>
      </c>
      <c r="D26" s="447">
        <v>6</v>
      </c>
      <c r="E26" s="447">
        <v>18</v>
      </c>
      <c r="F26" s="447">
        <v>48</v>
      </c>
      <c r="G26" s="447">
        <v>81</v>
      </c>
      <c r="H26" s="447">
        <v>58</v>
      </c>
      <c r="I26" s="447">
        <v>41</v>
      </c>
      <c r="J26" s="447">
        <v>14</v>
      </c>
      <c r="K26" s="457">
        <v>267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v>3</v>
      </c>
      <c r="C27" s="449">
        <v>5</v>
      </c>
      <c r="D27" s="449">
        <v>22</v>
      </c>
      <c r="E27" s="449">
        <v>32</v>
      </c>
      <c r="F27" s="449">
        <v>38</v>
      </c>
      <c r="G27" s="449">
        <v>47</v>
      </c>
      <c r="H27" s="449">
        <v>38</v>
      </c>
      <c r="I27" s="449">
        <v>13</v>
      </c>
      <c r="J27" s="449">
        <v>7</v>
      </c>
      <c r="K27" s="457">
        <v>205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55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v>0</v>
      </c>
      <c r="C29" s="442">
        <v>0</v>
      </c>
      <c r="D29" s="442">
        <v>1</v>
      </c>
      <c r="E29" s="442">
        <v>1</v>
      </c>
      <c r="F29" s="442">
        <v>0</v>
      </c>
      <c r="G29" s="442">
        <v>4</v>
      </c>
      <c r="H29" s="442">
        <v>4</v>
      </c>
      <c r="I29" s="442">
        <v>6</v>
      </c>
      <c r="J29" s="442">
        <v>1</v>
      </c>
      <c r="K29" s="461">
        <v>17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212</v>
      </c>
      <c r="B30" s="443">
        <v>0</v>
      </c>
      <c r="C30" s="443">
        <v>0</v>
      </c>
      <c r="D30" s="443">
        <v>0</v>
      </c>
      <c r="E30" s="443">
        <v>0</v>
      </c>
      <c r="F30" s="443">
        <v>1</v>
      </c>
      <c r="G30" s="443">
        <v>2</v>
      </c>
      <c r="H30" s="443">
        <v>0</v>
      </c>
      <c r="I30" s="443">
        <v>2</v>
      </c>
      <c r="J30" s="443">
        <v>0</v>
      </c>
      <c r="K30" s="462">
        <v>5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v>0</v>
      </c>
      <c r="C31" s="443">
        <v>0</v>
      </c>
      <c r="D31" s="443">
        <v>5</v>
      </c>
      <c r="E31" s="443">
        <v>9</v>
      </c>
      <c r="F31" s="443">
        <v>27</v>
      </c>
      <c r="G31" s="443">
        <v>25</v>
      </c>
      <c r="H31" s="443">
        <v>33</v>
      </c>
      <c r="I31" s="443">
        <v>18</v>
      </c>
      <c r="J31" s="443">
        <v>3</v>
      </c>
      <c r="K31" s="462">
        <v>120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v>0</v>
      </c>
      <c r="C32" s="451">
        <v>0</v>
      </c>
      <c r="D32" s="451">
        <v>6</v>
      </c>
      <c r="E32" s="451">
        <v>10</v>
      </c>
      <c r="F32" s="451">
        <v>28</v>
      </c>
      <c r="G32" s="451">
        <v>31</v>
      </c>
      <c r="H32" s="451">
        <v>37</v>
      </c>
      <c r="I32" s="451">
        <v>26</v>
      </c>
      <c r="J32" s="451">
        <v>4</v>
      </c>
      <c r="K32" s="463">
        <v>142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v>4</v>
      </c>
      <c r="C33" s="464">
        <v>10</v>
      </c>
      <c r="D33" s="464">
        <v>92</v>
      </c>
      <c r="E33" s="464">
        <v>248</v>
      </c>
      <c r="F33" s="464">
        <v>358</v>
      </c>
      <c r="G33" s="464">
        <v>545</v>
      </c>
      <c r="H33" s="464">
        <v>439</v>
      </c>
      <c r="I33" s="464">
        <v>243</v>
      </c>
      <c r="J33" s="464">
        <v>92</v>
      </c>
      <c r="K33" s="464">
        <v>2031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00" zoomScalePageLayoutView="0" workbookViewId="0" topLeftCell="A40">
      <selection activeCell="H65" sqref="H65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ht="18.75">
      <c r="A1" s="111" t="s">
        <v>220</v>
      </c>
    </row>
    <row r="2" spans="1:2" ht="13.5" customHeight="1">
      <c r="A2" s="71" t="s">
        <v>234</v>
      </c>
      <c r="B2" s="404" t="str">
        <f>couverture!A34</f>
        <v>Situation au 1er avril 2012</v>
      </c>
    </row>
    <row r="3" ht="12.75">
      <c r="A3" s="2" t="s">
        <v>172</v>
      </c>
    </row>
    <row r="4" spans="1:12" ht="22.5">
      <c r="A4" s="38" t="s">
        <v>119</v>
      </c>
      <c r="B4" s="48" t="s">
        <v>120</v>
      </c>
      <c r="C4" s="49" t="s">
        <v>121</v>
      </c>
      <c r="D4" s="49" t="s">
        <v>122</v>
      </c>
      <c r="E4" s="49" t="s">
        <v>123</v>
      </c>
      <c r="F4" s="49" t="s">
        <v>124</v>
      </c>
      <c r="G4" s="49" t="s">
        <v>125</v>
      </c>
      <c r="H4" s="49" t="s">
        <v>126</v>
      </c>
      <c r="I4" s="49" t="s">
        <v>127</v>
      </c>
      <c r="J4" s="48" t="s">
        <v>128</v>
      </c>
      <c r="K4" s="49" t="s">
        <v>129</v>
      </c>
      <c r="L4" s="50"/>
    </row>
    <row r="5" spans="1:11" ht="12.75">
      <c r="A5" s="39" t="s">
        <v>130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40" t="s">
        <v>131</v>
      </c>
      <c r="B6" s="26">
        <v>4</v>
      </c>
      <c r="C6" s="26">
        <v>26</v>
      </c>
      <c r="D6" s="26">
        <v>101</v>
      </c>
      <c r="E6" s="26">
        <v>121</v>
      </c>
      <c r="F6" s="26">
        <v>128</v>
      </c>
      <c r="G6" s="26">
        <v>176</v>
      </c>
      <c r="H6" s="26">
        <v>83</v>
      </c>
      <c r="I6" s="26">
        <v>45</v>
      </c>
      <c r="J6" s="26">
        <v>17</v>
      </c>
      <c r="K6" s="51">
        <f>SUM(B6:J6)</f>
        <v>701</v>
      </c>
    </row>
    <row r="7" spans="1:11" ht="11.25" customHeight="1">
      <c r="A7" s="40" t="s">
        <v>132</v>
      </c>
      <c r="B7" s="26">
        <v>1</v>
      </c>
      <c r="C7" s="26">
        <v>6</v>
      </c>
      <c r="D7" s="26">
        <v>22</v>
      </c>
      <c r="E7" s="26">
        <v>25</v>
      </c>
      <c r="F7" s="26">
        <v>28</v>
      </c>
      <c r="G7" s="26">
        <v>36</v>
      </c>
      <c r="H7" s="26">
        <v>18</v>
      </c>
      <c r="I7" s="26">
        <v>12</v>
      </c>
      <c r="J7" s="26">
        <v>5</v>
      </c>
      <c r="K7" s="37">
        <f>SUM(B7:J7)</f>
        <v>153</v>
      </c>
    </row>
    <row r="8" spans="1:11" ht="11.25" customHeight="1">
      <c r="A8" s="40" t="s">
        <v>48</v>
      </c>
      <c r="B8" s="26">
        <v>0</v>
      </c>
      <c r="C8" s="26">
        <v>0</v>
      </c>
      <c r="D8" s="26">
        <v>24</v>
      </c>
      <c r="E8" s="26">
        <v>33</v>
      </c>
      <c r="F8" s="26">
        <v>29</v>
      </c>
      <c r="G8" s="26">
        <v>36</v>
      </c>
      <c r="H8" s="26">
        <v>23</v>
      </c>
      <c r="I8" s="26">
        <v>4</v>
      </c>
      <c r="J8" s="26">
        <v>0</v>
      </c>
      <c r="K8" s="37">
        <f>SUM(B8:J8)</f>
        <v>149</v>
      </c>
    </row>
    <row r="9" spans="1:11" ht="11.25" customHeight="1">
      <c r="A9" s="40" t="s">
        <v>133</v>
      </c>
      <c r="B9" s="26">
        <v>0</v>
      </c>
      <c r="C9" s="26">
        <v>7</v>
      </c>
      <c r="D9" s="26">
        <v>7</v>
      </c>
      <c r="E9" s="26">
        <v>11</v>
      </c>
      <c r="F9" s="26">
        <v>22</v>
      </c>
      <c r="G9" s="26">
        <v>36</v>
      </c>
      <c r="H9" s="26">
        <v>28</v>
      </c>
      <c r="I9" s="26">
        <v>16</v>
      </c>
      <c r="J9" s="26">
        <v>6</v>
      </c>
      <c r="K9" s="37">
        <f>SUM(B9:J9)</f>
        <v>133</v>
      </c>
    </row>
    <row r="10" spans="1:11" ht="11.25" customHeight="1">
      <c r="A10" s="41" t="s">
        <v>134</v>
      </c>
      <c r="B10" s="31">
        <v>5</v>
      </c>
      <c r="C10" s="31">
        <v>39</v>
      </c>
      <c r="D10" s="31">
        <v>154</v>
      </c>
      <c r="E10" s="31">
        <v>190</v>
      </c>
      <c r="F10" s="31">
        <v>207</v>
      </c>
      <c r="G10" s="31">
        <v>284</v>
      </c>
      <c r="H10" s="31">
        <v>152</v>
      </c>
      <c r="I10" s="31">
        <v>77</v>
      </c>
      <c r="J10" s="31">
        <v>28</v>
      </c>
      <c r="K10" s="52">
        <f>SUM(B10:J10)</f>
        <v>1136</v>
      </c>
    </row>
    <row r="11" spans="1:11" ht="11.25" customHeight="1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42"/>
    </row>
    <row r="12" spans="1:11" ht="11.25" customHeight="1">
      <c r="A12" s="39" t="s">
        <v>135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1.25" customHeight="1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1.25" customHeight="1">
      <c r="A14" s="43" t="s">
        <v>136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1.25" customHeight="1">
      <c r="A15" s="40" t="s">
        <v>68</v>
      </c>
      <c r="B15" s="26">
        <v>3</v>
      </c>
      <c r="C15" s="26">
        <v>10</v>
      </c>
      <c r="D15" s="26">
        <v>33</v>
      </c>
      <c r="E15" s="26">
        <v>75</v>
      </c>
      <c r="F15" s="26">
        <v>77</v>
      </c>
      <c r="G15" s="26">
        <v>75</v>
      </c>
      <c r="H15" s="26">
        <v>48</v>
      </c>
      <c r="I15" s="26">
        <v>13</v>
      </c>
      <c r="J15" s="26">
        <v>4</v>
      </c>
      <c r="K15" s="51">
        <f aca="true" t="shared" si="0" ref="K15:K22">SUM(B15:J15)</f>
        <v>338</v>
      </c>
    </row>
    <row r="16" spans="1:11" ht="11.25" customHeight="1">
      <c r="A16" s="40" t="s">
        <v>69</v>
      </c>
      <c r="B16" s="26">
        <v>1</v>
      </c>
      <c r="C16" s="26">
        <v>9</v>
      </c>
      <c r="D16" s="26">
        <v>63</v>
      </c>
      <c r="E16" s="26">
        <v>105</v>
      </c>
      <c r="F16" s="26">
        <v>132</v>
      </c>
      <c r="G16" s="26">
        <v>148</v>
      </c>
      <c r="H16" s="26">
        <v>80</v>
      </c>
      <c r="I16" s="26">
        <v>23</v>
      </c>
      <c r="J16" s="26">
        <v>5</v>
      </c>
      <c r="K16" s="37">
        <f t="shared" si="0"/>
        <v>566</v>
      </c>
    </row>
    <row r="17" spans="1:11" ht="11.25" customHeight="1">
      <c r="A17" s="40" t="s">
        <v>137</v>
      </c>
      <c r="B17" s="26">
        <v>0</v>
      </c>
      <c r="C17" s="26">
        <v>2</v>
      </c>
      <c r="D17" s="26">
        <v>179</v>
      </c>
      <c r="E17" s="26">
        <v>342</v>
      </c>
      <c r="F17" s="26">
        <v>314</v>
      </c>
      <c r="G17" s="26">
        <v>319</v>
      </c>
      <c r="H17" s="26">
        <v>178</v>
      </c>
      <c r="I17" s="26">
        <v>57</v>
      </c>
      <c r="J17" s="26">
        <v>13</v>
      </c>
      <c r="K17" s="37">
        <f t="shared" si="0"/>
        <v>1404</v>
      </c>
    </row>
    <row r="18" spans="1:11" ht="11.25" customHeight="1">
      <c r="A18" s="40" t="s">
        <v>138</v>
      </c>
      <c r="B18" s="26">
        <v>1</v>
      </c>
      <c r="C18" s="26">
        <v>0</v>
      </c>
      <c r="D18" s="26">
        <v>39</v>
      </c>
      <c r="E18" s="26">
        <v>153</v>
      </c>
      <c r="F18" s="26">
        <v>147</v>
      </c>
      <c r="G18" s="26">
        <v>172</v>
      </c>
      <c r="H18" s="26">
        <v>65</v>
      </c>
      <c r="I18" s="26">
        <v>38</v>
      </c>
      <c r="J18" s="26">
        <v>9</v>
      </c>
      <c r="K18" s="37">
        <f t="shared" si="0"/>
        <v>624</v>
      </c>
    </row>
    <row r="19" spans="1:11" ht="11.25" customHeight="1">
      <c r="A19" s="40" t="s">
        <v>139</v>
      </c>
      <c r="B19" s="26">
        <v>0</v>
      </c>
      <c r="C19" s="26">
        <v>0</v>
      </c>
      <c r="D19" s="26">
        <v>12</v>
      </c>
      <c r="E19" s="26">
        <v>33</v>
      </c>
      <c r="F19" s="26">
        <v>52</v>
      </c>
      <c r="G19" s="26">
        <v>63</v>
      </c>
      <c r="H19" s="26">
        <v>33</v>
      </c>
      <c r="I19" s="26">
        <v>13</v>
      </c>
      <c r="J19" s="26">
        <v>5</v>
      </c>
      <c r="K19" s="37">
        <f t="shared" si="0"/>
        <v>211</v>
      </c>
    </row>
    <row r="20" spans="1:11" ht="11.25" customHeight="1">
      <c r="A20" s="40" t="s">
        <v>140</v>
      </c>
      <c r="B20" s="26">
        <v>0</v>
      </c>
      <c r="C20" s="26">
        <v>0</v>
      </c>
      <c r="D20" s="26">
        <v>6</v>
      </c>
      <c r="E20" s="26">
        <v>27</v>
      </c>
      <c r="F20" s="26">
        <v>34</v>
      </c>
      <c r="G20" s="26">
        <v>44</v>
      </c>
      <c r="H20" s="26">
        <v>22</v>
      </c>
      <c r="I20" s="26">
        <v>13</v>
      </c>
      <c r="J20" s="26">
        <v>10</v>
      </c>
      <c r="K20" s="37">
        <f t="shared" si="0"/>
        <v>156</v>
      </c>
    </row>
    <row r="21" spans="1:11" ht="11.25" customHeight="1">
      <c r="A21" s="40" t="s">
        <v>141</v>
      </c>
      <c r="B21" s="26">
        <v>0</v>
      </c>
      <c r="C21" s="26">
        <v>0</v>
      </c>
      <c r="D21" s="26">
        <v>1</v>
      </c>
      <c r="E21" s="26">
        <v>6</v>
      </c>
      <c r="F21" s="26">
        <v>8</v>
      </c>
      <c r="G21" s="26">
        <v>18</v>
      </c>
      <c r="H21" s="26">
        <v>11</v>
      </c>
      <c r="I21" s="26">
        <v>8</v>
      </c>
      <c r="J21" s="26">
        <v>3</v>
      </c>
      <c r="K21" s="37">
        <f t="shared" si="0"/>
        <v>55</v>
      </c>
    </row>
    <row r="22" spans="1:11" ht="11.25" customHeight="1">
      <c r="A22" s="41" t="s">
        <v>142</v>
      </c>
      <c r="B22" s="31">
        <v>5</v>
      </c>
      <c r="C22" s="31">
        <v>21</v>
      </c>
      <c r="D22" s="31">
        <v>333</v>
      </c>
      <c r="E22" s="31">
        <v>741</v>
      </c>
      <c r="F22" s="31">
        <v>764</v>
      </c>
      <c r="G22" s="31">
        <v>839</v>
      </c>
      <c r="H22" s="31">
        <v>437</v>
      </c>
      <c r="I22" s="31">
        <v>165</v>
      </c>
      <c r="J22" s="31">
        <v>49</v>
      </c>
      <c r="K22" s="52">
        <f t="shared" si="0"/>
        <v>3354</v>
      </c>
    </row>
    <row r="23" spans="1:11" ht="11.25" customHeight="1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1.25" customHeight="1">
      <c r="A24" s="43" t="s">
        <v>143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1.25" customHeight="1">
      <c r="A25" s="43" t="s">
        <v>144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40" t="s">
        <v>145</v>
      </c>
      <c r="B26" s="26">
        <v>0</v>
      </c>
      <c r="C26" s="26">
        <v>0</v>
      </c>
      <c r="D26" s="26">
        <v>0</v>
      </c>
      <c r="E26" s="26">
        <v>1</v>
      </c>
      <c r="F26" s="26">
        <v>1</v>
      </c>
      <c r="G26" s="26">
        <v>3</v>
      </c>
      <c r="H26" s="26">
        <v>3</v>
      </c>
      <c r="I26" s="26">
        <v>0</v>
      </c>
      <c r="J26" s="26">
        <v>0</v>
      </c>
      <c r="K26" s="51">
        <f aca="true" t="shared" si="1" ref="K26:K31">SUM(B26:J26)</f>
        <v>8</v>
      </c>
    </row>
    <row r="27" spans="1:11" ht="11.25" customHeight="1">
      <c r="A27" s="40" t="s">
        <v>146</v>
      </c>
      <c r="B27" s="26">
        <v>0</v>
      </c>
      <c r="C27" s="26">
        <v>0</v>
      </c>
      <c r="D27" s="26">
        <v>7</v>
      </c>
      <c r="E27" s="26">
        <v>15</v>
      </c>
      <c r="F27" s="26">
        <v>40</v>
      </c>
      <c r="G27" s="26">
        <v>55</v>
      </c>
      <c r="H27" s="26">
        <v>58</v>
      </c>
      <c r="I27" s="26">
        <v>36</v>
      </c>
      <c r="J27" s="26">
        <v>12</v>
      </c>
      <c r="K27" s="37">
        <f t="shared" si="1"/>
        <v>223</v>
      </c>
    </row>
    <row r="28" spans="1:11" ht="11.25" customHeight="1">
      <c r="A28" s="40" t="s">
        <v>147</v>
      </c>
      <c r="B28" s="26">
        <v>0</v>
      </c>
      <c r="C28" s="26">
        <v>0</v>
      </c>
      <c r="D28" s="26">
        <v>4</v>
      </c>
      <c r="E28" s="26">
        <v>6</v>
      </c>
      <c r="F28" s="26">
        <v>13</v>
      </c>
      <c r="G28" s="26">
        <v>35</v>
      </c>
      <c r="H28" s="26">
        <v>39</v>
      </c>
      <c r="I28" s="26">
        <v>30</v>
      </c>
      <c r="J28" s="26">
        <v>25</v>
      </c>
      <c r="K28" s="37">
        <f t="shared" si="1"/>
        <v>152</v>
      </c>
    </row>
    <row r="29" spans="1:11" ht="11.25" customHeight="1">
      <c r="A29" s="40" t="s">
        <v>101</v>
      </c>
      <c r="B29" s="26">
        <v>0</v>
      </c>
      <c r="C29" s="26">
        <v>0</v>
      </c>
      <c r="D29" s="26">
        <v>0</v>
      </c>
      <c r="E29" s="26">
        <v>2</v>
      </c>
      <c r="F29" s="26">
        <v>12</v>
      </c>
      <c r="G29" s="26">
        <v>14</v>
      </c>
      <c r="H29" s="26">
        <v>20</v>
      </c>
      <c r="I29" s="26">
        <v>25</v>
      </c>
      <c r="J29" s="26">
        <v>16</v>
      </c>
      <c r="K29" s="37">
        <f t="shared" si="1"/>
        <v>89</v>
      </c>
    </row>
    <row r="30" spans="1:11" ht="11.25" customHeight="1">
      <c r="A30" s="40" t="s">
        <v>148</v>
      </c>
      <c r="B30" s="26">
        <v>0</v>
      </c>
      <c r="C30" s="26">
        <v>0</v>
      </c>
      <c r="D30" s="26">
        <v>0</v>
      </c>
      <c r="E30" s="26">
        <v>0</v>
      </c>
      <c r="F30" s="26">
        <v>1</v>
      </c>
      <c r="G30" s="26">
        <v>0</v>
      </c>
      <c r="H30" s="26">
        <v>1</v>
      </c>
      <c r="I30" s="26">
        <v>3</v>
      </c>
      <c r="J30" s="26">
        <v>6</v>
      </c>
      <c r="K30" s="37">
        <f t="shared" si="1"/>
        <v>11</v>
      </c>
    </row>
    <row r="31" spans="1:11" ht="11.25" customHeight="1">
      <c r="A31" s="41" t="s">
        <v>149</v>
      </c>
      <c r="B31" s="31">
        <v>0</v>
      </c>
      <c r="C31" s="31">
        <v>0</v>
      </c>
      <c r="D31" s="31">
        <v>11</v>
      </c>
      <c r="E31" s="31">
        <v>24</v>
      </c>
      <c r="F31" s="31">
        <v>67</v>
      </c>
      <c r="G31" s="31">
        <v>107</v>
      </c>
      <c r="H31" s="31">
        <v>121</v>
      </c>
      <c r="I31" s="31">
        <v>94</v>
      </c>
      <c r="J31" s="31">
        <v>59</v>
      </c>
      <c r="K31" s="52">
        <f t="shared" si="1"/>
        <v>483</v>
      </c>
    </row>
    <row r="32" spans="1:11" ht="11.25" customHeight="1">
      <c r="A32" s="43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43" t="s">
        <v>150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1.25" customHeight="1">
      <c r="A34" s="44" t="s">
        <v>145</v>
      </c>
      <c r="B34" s="26">
        <v>0</v>
      </c>
      <c r="C34" s="26">
        <v>0</v>
      </c>
      <c r="D34" s="26">
        <v>0</v>
      </c>
      <c r="E34" s="26">
        <v>1</v>
      </c>
      <c r="F34" s="26">
        <v>4</v>
      </c>
      <c r="G34" s="26">
        <v>1</v>
      </c>
      <c r="H34" s="26">
        <v>0</v>
      </c>
      <c r="I34" s="26">
        <v>3</v>
      </c>
      <c r="J34" s="26">
        <v>0</v>
      </c>
      <c r="K34" s="51">
        <f aca="true" t="shared" si="2" ref="K34:K39">SUM(B34:J34)</f>
        <v>9</v>
      </c>
    </row>
    <row r="35" spans="1:11" ht="11.25" customHeight="1">
      <c r="A35" s="45" t="s">
        <v>146</v>
      </c>
      <c r="B35" s="26">
        <v>0</v>
      </c>
      <c r="C35" s="26">
        <v>0</v>
      </c>
      <c r="D35" s="26">
        <v>0</v>
      </c>
      <c r="E35" s="26">
        <v>0</v>
      </c>
      <c r="F35" s="26">
        <v>1</v>
      </c>
      <c r="G35" s="26">
        <v>2</v>
      </c>
      <c r="H35" s="26">
        <v>1</v>
      </c>
      <c r="I35" s="26">
        <v>0</v>
      </c>
      <c r="J35" s="26">
        <v>0</v>
      </c>
      <c r="K35" s="37">
        <f t="shared" si="2"/>
        <v>4</v>
      </c>
    </row>
    <row r="36" spans="1:11" ht="11.25" customHeight="1">
      <c r="A36" s="45" t="s">
        <v>147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37">
        <f t="shared" si="2"/>
        <v>0</v>
      </c>
    </row>
    <row r="37" spans="1:11" ht="11.25" customHeight="1">
      <c r="A37" s="45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37">
        <f t="shared" si="2"/>
        <v>0</v>
      </c>
    </row>
    <row r="38" spans="1:11" ht="11.25" customHeight="1">
      <c r="A38" s="45" t="s">
        <v>148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37">
        <f t="shared" si="2"/>
        <v>0</v>
      </c>
    </row>
    <row r="39" spans="1:22" ht="11.25" customHeight="1">
      <c r="A39" s="41" t="s">
        <v>151</v>
      </c>
      <c r="B39" s="31">
        <v>0</v>
      </c>
      <c r="C39" s="31">
        <v>0</v>
      </c>
      <c r="D39" s="31">
        <v>0</v>
      </c>
      <c r="E39" s="31">
        <v>1</v>
      </c>
      <c r="F39" s="31">
        <v>5</v>
      </c>
      <c r="G39" s="31">
        <v>3</v>
      </c>
      <c r="H39" s="31">
        <v>1</v>
      </c>
      <c r="I39" s="31">
        <v>3</v>
      </c>
      <c r="J39" s="31">
        <v>0</v>
      </c>
      <c r="K39" s="52">
        <f t="shared" si="2"/>
        <v>13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11" ht="11.2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 customHeight="1">
      <c r="A41" s="46" t="s">
        <v>152</v>
      </c>
      <c r="B41" s="34">
        <v>5</v>
      </c>
      <c r="C41" s="34">
        <v>21</v>
      </c>
      <c r="D41" s="34">
        <v>344</v>
      </c>
      <c r="E41" s="34">
        <v>766</v>
      </c>
      <c r="F41" s="34">
        <v>836</v>
      </c>
      <c r="G41" s="34">
        <v>949</v>
      </c>
      <c r="H41" s="34">
        <v>559</v>
      </c>
      <c r="I41" s="34">
        <v>262</v>
      </c>
      <c r="J41" s="34">
        <v>108</v>
      </c>
      <c r="K41" s="46">
        <f>SUM(B41:J41)</f>
        <v>3850</v>
      </c>
    </row>
    <row r="42" spans="1:11" ht="11.25" customHeight="1">
      <c r="A42" s="39" t="s">
        <v>213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f>SUM(B42:J42)</f>
        <v>0</v>
      </c>
    </row>
    <row r="43" spans="1:11" ht="11.25" customHeight="1">
      <c r="A43" s="47" t="s">
        <v>153</v>
      </c>
      <c r="B43" s="53">
        <v>10</v>
      </c>
      <c r="C43" s="53">
        <v>60</v>
      </c>
      <c r="D43" s="53">
        <v>498</v>
      </c>
      <c r="E43" s="53">
        <v>956</v>
      </c>
      <c r="F43" s="53">
        <v>1043</v>
      </c>
      <c r="G43" s="53">
        <v>1233</v>
      </c>
      <c r="H43" s="53">
        <v>711</v>
      </c>
      <c r="I43" s="53">
        <v>339</v>
      </c>
      <c r="J43" s="53">
        <v>136</v>
      </c>
      <c r="K43" s="53">
        <f>SUM(B43:J43)</f>
        <v>4986</v>
      </c>
    </row>
    <row r="44" ht="21.75" customHeight="1"/>
    <row r="45" ht="15.7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/>
    <row r="67" ht="12.75"/>
    <row r="68" ht="12.75"/>
    <row r="69" ht="12.75" customHeight="1"/>
    <row r="70" ht="12.75" customHeight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/>
    <row r="82" ht="12.75"/>
    <row r="83" ht="12.75"/>
    <row r="84" ht="12.75"/>
    <row r="85" ht="12.75"/>
    <row r="86" ht="12.75"/>
    <row r="87" ht="12.75" customHeight="1"/>
    <row r="88" ht="12.75"/>
    <row r="89" ht="12.75"/>
    <row r="90" ht="12.75"/>
    <row r="91" ht="12.75"/>
    <row r="92" ht="12.75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27</oddFooter>
  </headerFooter>
  <rowBreaks count="1" manualBreakCount="1">
    <brk id="4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22">
      <selection activeCell="H65" sqref="H65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spans="1:4" ht="21.75" customHeight="1">
      <c r="A1" s="71" t="s">
        <v>221</v>
      </c>
      <c r="D1" s="404" t="str">
        <f>couverture!A34</f>
        <v>Situation au 1er avril 2012</v>
      </c>
    </row>
    <row r="2" ht="15.75" customHeight="1">
      <c r="A2" s="24" t="s">
        <v>171</v>
      </c>
    </row>
    <row r="3" spans="1:11" ht="26.2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26">
        <v>0</v>
      </c>
      <c r="C4" s="26">
        <v>1</v>
      </c>
      <c r="D4" s="26">
        <v>20</v>
      </c>
      <c r="E4" s="26">
        <v>65</v>
      </c>
      <c r="F4" s="26">
        <v>101</v>
      </c>
      <c r="G4" s="26">
        <v>150</v>
      </c>
      <c r="H4" s="26">
        <v>60</v>
      </c>
      <c r="I4" s="26">
        <v>24</v>
      </c>
      <c r="J4" s="26">
        <v>7</v>
      </c>
      <c r="K4" s="39">
        <f>SUM(B4:J4)</f>
        <v>428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62"/>
    </row>
    <row r="6" spans="1:22" ht="11.25" customHeight="1">
      <c r="A6" s="40" t="s">
        <v>158</v>
      </c>
      <c r="B6" s="26">
        <v>0</v>
      </c>
      <c r="C6" s="26">
        <v>0</v>
      </c>
      <c r="D6" s="26">
        <v>0</v>
      </c>
      <c r="E6" s="26">
        <v>2</v>
      </c>
      <c r="F6" s="26">
        <v>2</v>
      </c>
      <c r="G6" s="26">
        <v>1</v>
      </c>
      <c r="H6" s="26">
        <v>6</v>
      </c>
      <c r="I6" s="26">
        <v>2</v>
      </c>
      <c r="J6" s="26">
        <v>0</v>
      </c>
      <c r="K6" s="43">
        <f>SUM(B6:J6)</f>
        <v>13</v>
      </c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11" ht="11.25" customHeight="1">
      <c r="A7" s="40" t="s">
        <v>159</v>
      </c>
      <c r="B7" s="26">
        <v>0</v>
      </c>
      <c r="C7" s="26">
        <v>2</v>
      </c>
      <c r="D7" s="26">
        <v>8</v>
      </c>
      <c r="E7" s="26">
        <v>22</v>
      </c>
      <c r="F7" s="26">
        <v>38</v>
      </c>
      <c r="G7" s="26">
        <v>57</v>
      </c>
      <c r="H7" s="26">
        <v>39</v>
      </c>
      <c r="I7" s="26">
        <v>31</v>
      </c>
      <c r="J7" s="26">
        <v>23</v>
      </c>
      <c r="K7" s="37">
        <f>SUM(B7:J7)</f>
        <v>220</v>
      </c>
    </row>
    <row r="8" spans="1:22" ht="11.25" customHeight="1">
      <c r="A8" s="54" t="s">
        <v>160</v>
      </c>
      <c r="B8" s="30">
        <v>0</v>
      </c>
      <c r="C8" s="30">
        <v>2</v>
      </c>
      <c r="D8" s="30">
        <v>8</v>
      </c>
      <c r="E8" s="30">
        <v>24</v>
      </c>
      <c r="F8" s="30">
        <v>40</v>
      </c>
      <c r="G8" s="30">
        <v>58</v>
      </c>
      <c r="H8" s="30">
        <v>45</v>
      </c>
      <c r="I8" s="30">
        <v>33</v>
      </c>
      <c r="J8" s="30">
        <v>23</v>
      </c>
      <c r="K8" s="58">
        <f>SUM(B8:J8)</f>
        <v>233</v>
      </c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11" ht="11.25" customHeight="1">
      <c r="A10" s="40" t="s">
        <v>158</v>
      </c>
      <c r="B10" s="26">
        <v>0</v>
      </c>
      <c r="C10" s="26">
        <v>0</v>
      </c>
      <c r="D10" s="26">
        <v>2</v>
      </c>
      <c r="E10" s="26">
        <v>9</v>
      </c>
      <c r="F10" s="26">
        <v>4</v>
      </c>
      <c r="G10" s="26">
        <v>9</v>
      </c>
      <c r="H10" s="26">
        <v>10</v>
      </c>
      <c r="I10" s="26">
        <v>2</v>
      </c>
      <c r="J10" s="26">
        <v>0</v>
      </c>
      <c r="K10" s="51">
        <f>SUM(B10:J10)</f>
        <v>36</v>
      </c>
    </row>
    <row r="11" spans="1:11" ht="12.75">
      <c r="A11" s="40" t="s">
        <v>159</v>
      </c>
      <c r="B11" s="26">
        <v>2</v>
      </c>
      <c r="C11" s="26">
        <v>7</v>
      </c>
      <c r="D11" s="26">
        <v>91</v>
      </c>
      <c r="E11" s="26">
        <v>233</v>
      </c>
      <c r="F11" s="26">
        <v>290</v>
      </c>
      <c r="G11" s="26">
        <v>266</v>
      </c>
      <c r="H11" s="26">
        <v>116</v>
      </c>
      <c r="I11" s="26">
        <v>30</v>
      </c>
      <c r="J11" s="26">
        <v>5</v>
      </c>
      <c r="K11" s="51">
        <f>SUM(B11:J11)</f>
        <v>1040</v>
      </c>
    </row>
    <row r="12" spans="1:11" ht="12.75">
      <c r="A12" s="54" t="s">
        <v>160</v>
      </c>
      <c r="B12" s="30">
        <v>2</v>
      </c>
      <c r="C12" s="30">
        <v>7</v>
      </c>
      <c r="D12" s="30">
        <v>93</v>
      </c>
      <c r="E12" s="30">
        <v>242</v>
      </c>
      <c r="F12" s="30">
        <v>294</v>
      </c>
      <c r="G12" s="30">
        <v>275</v>
      </c>
      <c r="H12" s="30">
        <v>126</v>
      </c>
      <c r="I12" s="30">
        <v>32</v>
      </c>
      <c r="J12" s="30">
        <v>5</v>
      </c>
      <c r="K12" s="58">
        <f>SUM(B12:J12)</f>
        <v>1076</v>
      </c>
    </row>
    <row r="13" spans="1:11" ht="12.7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40" t="s">
        <v>158</v>
      </c>
      <c r="B14" s="26">
        <v>0</v>
      </c>
      <c r="C14" s="26">
        <v>0</v>
      </c>
      <c r="D14" s="26">
        <v>13</v>
      </c>
      <c r="E14" s="26">
        <v>34</v>
      </c>
      <c r="F14" s="26">
        <v>32</v>
      </c>
      <c r="G14" s="26">
        <v>84</v>
      </c>
      <c r="H14" s="26">
        <v>115</v>
      </c>
      <c r="I14" s="26">
        <v>87</v>
      </c>
      <c r="J14" s="26">
        <v>47</v>
      </c>
      <c r="K14" s="51">
        <f>SUM(B14:J14)</f>
        <v>412</v>
      </c>
    </row>
    <row r="15" spans="1:11" ht="12.75">
      <c r="A15" s="40" t="s">
        <v>159</v>
      </c>
      <c r="B15" s="26">
        <v>0</v>
      </c>
      <c r="C15" s="26">
        <v>1</v>
      </c>
      <c r="D15" s="26">
        <v>13</v>
      </c>
      <c r="E15" s="26">
        <v>24</v>
      </c>
      <c r="F15" s="26">
        <v>58</v>
      </c>
      <c r="G15" s="26">
        <v>61</v>
      </c>
      <c r="H15" s="26">
        <v>33</v>
      </c>
      <c r="I15" s="26">
        <v>16</v>
      </c>
      <c r="J15" s="26">
        <v>10</v>
      </c>
      <c r="K15" s="37">
        <f>SUM(B15:J15)</f>
        <v>216</v>
      </c>
    </row>
    <row r="16" spans="1:11" ht="12.75">
      <c r="A16" s="54" t="s">
        <v>160</v>
      </c>
      <c r="B16" s="30">
        <v>0</v>
      </c>
      <c r="C16" s="30">
        <v>1</v>
      </c>
      <c r="D16" s="30">
        <v>26</v>
      </c>
      <c r="E16" s="30">
        <v>58</v>
      </c>
      <c r="F16" s="30">
        <v>90</v>
      </c>
      <c r="G16" s="30">
        <v>145</v>
      </c>
      <c r="H16" s="30">
        <v>148</v>
      </c>
      <c r="I16" s="30">
        <v>103</v>
      </c>
      <c r="J16" s="30">
        <v>57</v>
      </c>
      <c r="K16" s="58">
        <f>SUM(B16:J16)</f>
        <v>628</v>
      </c>
    </row>
    <row r="17" spans="1:11" ht="12.7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3</v>
      </c>
      <c r="G17" s="32">
        <v>0</v>
      </c>
      <c r="H17" s="32">
        <v>1</v>
      </c>
      <c r="I17" s="32">
        <v>1</v>
      </c>
      <c r="J17" s="32">
        <v>1</v>
      </c>
      <c r="K17" s="58">
        <f>SUM(B17:J17)</f>
        <v>6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40" t="s">
        <v>164</v>
      </c>
      <c r="B19" s="26">
        <v>1</v>
      </c>
      <c r="C19" s="26">
        <v>0</v>
      </c>
      <c r="D19" s="26">
        <v>1</v>
      </c>
      <c r="E19" s="26">
        <v>6</v>
      </c>
      <c r="F19" s="26">
        <v>3</v>
      </c>
      <c r="G19" s="26">
        <v>8</v>
      </c>
      <c r="H19" s="26">
        <v>4</v>
      </c>
      <c r="I19" s="26">
        <v>3</v>
      </c>
      <c r="J19" s="26">
        <v>1</v>
      </c>
      <c r="K19" s="51">
        <f aca="true" t="shared" si="0" ref="K19:K26">SUM(B19:J19)</f>
        <v>27</v>
      </c>
    </row>
    <row r="20" spans="1:11" ht="12.75">
      <c r="A20" s="40" t="s">
        <v>165</v>
      </c>
      <c r="B20" s="26">
        <v>0</v>
      </c>
      <c r="C20" s="26">
        <v>0</v>
      </c>
      <c r="D20" s="26">
        <v>0</v>
      </c>
      <c r="E20" s="26">
        <v>6</v>
      </c>
      <c r="F20" s="26">
        <v>12</v>
      </c>
      <c r="G20" s="26">
        <v>13</v>
      </c>
      <c r="H20" s="26">
        <v>11</v>
      </c>
      <c r="I20" s="26">
        <v>2</v>
      </c>
      <c r="J20" s="26">
        <v>0</v>
      </c>
      <c r="K20" s="37">
        <f t="shared" si="0"/>
        <v>44</v>
      </c>
    </row>
    <row r="21" spans="1:11" ht="12.75">
      <c r="A21" s="40" t="s">
        <v>166</v>
      </c>
      <c r="B21" s="26">
        <v>0</v>
      </c>
      <c r="C21" s="26">
        <v>0</v>
      </c>
      <c r="D21" s="26">
        <v>3</v>
      </c>
      <c r="E21" s="26">
        <v>10</v>
      </c>
      <c r="F21" s="26">
        <v>11</v>
      </c>
      <c r="G21" s="26">
        <v>20</v>
      </c>
      <c r="H21" s="26">
        <v>12</v>
      </c>
      <c r="I21" s="26">
        <v>7</v>
      </c>
      <c r="J21" s="26">
        <v>2</v>
      </c>
      <c r="K21" s="37">
        <f t="shared" si="0"/>
        <v>65</v>
      </c>
    </row>
    <row r="22" spans="1:11" ht="12.75" customHeight="1">
      <c r="A22" s="54" t="s">
        <v>160</v>
      </c>
      <c r="B22" s="30">
        <v>1</v>
      </c>
      <c r="C22" s="30">
        <v>0</v>
      </c>
      <c r="D22" s="30">
        <v>4</v>
      </c>
      <c r="E22" s="30">
        <v>22</v>
      </c>
      <c r="F22" s="30">
        <v>26</v>
      </c>
      <c r="G22" s="30">
        <v>41</v>
      </c>
      <c r="H22" s="30">
        <v>27</v>
      </c>
      <c r="I22" s="30">
        <v>12</v>
      </c>
      <c r="J22" s="30">
        <v>3</v>
      </c>
      <c r="K22" s="58">
        <f t="shared" si="0"/>
        <v>136</v>
      </c>
    </row>
    <row r="23" spans="1:11" ht="12.75">
      <c r="A23" s="54" t="s">
        <v>108</v>
      </c>
      <c r="B23" s="26">
        <v>1</v>
      </c>
      <c r="C23" s="26">
        <v>4</v>
      </c>
      <c r="D23" s="26">
        <v>96</v>
      </c>
      <c r="E23" s="26">
        <v>155</v>
      </c>
      <c r="F23" s="26">
        <v>123</v>
      </c>
      <c r="G23" s="26">
        <v>104</v>
      </c>
      <c r="H23" s="26">
        <v>43</v>
      </c>
      <c r="I23" s="26">
        <v>10</v>
      </c>
      <c r="J23" s="26">
        <v>1</v>
      </c>
      <c r="K23" s="52">
        <f t="shared" si="0"/>
        <v>537</v>
      </c>
    </row>
    <row r="24" spans="1:11" ht="12.75">
      <c r="A24" s="40" t="s">
        <v>167</v>
      </c>
      <c r="B24" s="26">
        <v>0</v>
      </c>
      <c r="C24" s="26">
        <v>1</v>
      </c>
      <c r="D24" s="26">
        <v>10</v>
      </c>
      <c r="E24" s="26">
        <v>30</v>
      </c>
      <c r="F24" s="26">
        <v>29</v>
      </c>
      <c r="G24" s="26">
        <v>35</v>
      </c>
      <c r="H24" s="26">
        <v>29</v>
      </c>
      <c r="I24" s="26">
        <v>12</v>
      </c>
      <c r="J24" s="26">
        <v>2</v>
      </c>
      <c r="K24" s="29">
        <f t="shared" si="0"/>
        <v>148</v>
      </c>
    </row>
    <row r="25" spans="1:11" ht="12.75">
      <c r="A25" s="40" t="s">
        <v>168</v>
      </c>
      <c r="B25" s="26">
        <v>0</v>
      </c>
      <c r="C25" s="26">
        <v>0</v>
      </c>
      <c r="D25" s="26">
        <v>0</v>
      </c>
      <c r="E25" s="26">
        <v>0</v>
      </c>
      <c r="F25" s="26">
        <v>1</v>
      </c>
      <c r="G25" s="26">
        <v>5</v>
      </c>
      <c r="H25" s="26">
        <v>3</v>
      </c>
      <c r="I25" s="26">
        <v>1</v>
      </c>
      <c r="J25" s="26">
        <v>2</v>
      </c>
      <c r="K25" s="37">
        <f t="shared" si="0"/>
        <v>12</v>
      </c>
    </row>
    <row r="26" spans="1:11" ht="12.75" customHeight="1">
      <c r="A26" s="54" t="s">
        <v>160</v>
      </c>
      <c r="B26" s="30">
        <v>0</v>
      </c>
      <c r="C26" s="30">
        <v>1</v>
      </c>
      <c r="D26" s="30">
        <v>10</v>
      </c>
      <c r="E26" s="30">
        <v>30</v>
      </c>
      <c r="F26" s="30">
        <v>30</v>
      </c>
      <c r="G26" s="30">
        <v>40</v>
      </c>
      <c r="H26" s="30">
        <v>32</v>
      </c>
      <c r="I26" s="30">
        <v>13</v>
      </c>
      <c r="J26" s="30">
        <v>4</v>
      </c>
      <c r="K26" s="58">
        <f t="shared" si="0"/>
        <v>160</v>
      </c>
    </row>
    <row r="27" spans="1:11" ht="12.75" customHeight="1">
      <c r="A27" s="54" t="s">
        <v>110</v>
      </c>
      <c r="B27" s="26">
        <v>1</v>
      </c>
      <c r="C27" s="26">
        <v>4</v>
      </c>
      <c r="D27" s="26">
        <v>55</v>
      </c>
      <c r="E27" s="26">
        <v>85</v>
      </c>
      <c r="F27" s="26">
        <v>67</v>
      </c>
      <c r="G27" s="26">
        <v>53</v>
      </c>
      <c r="H27" s="26">
        <v>29</v>
      </c>
      <c r="I27" s="26">
        <v>8</v>
      </c>
      <c r="J27" s="26">
        <v>0</v>
      </c>
      <c r="K27" s="63">
        <f>SUM(B27:J27)</f>
        <v>302</v>
      </c>
    </row>
    <row r="28" spans="1:11" ht="12.75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2.5">
      <c r="A29" s="56" t="s">
        <v>106</v>
      </c>
      <c r="B29" s="26">
        <v>0</v>
      </c>
      <c r="C29" s="26">
        <v>0</v>
      </c>
      <c r="D29" s="26">
        <v>27</v>
      </c>
      <c r="E29" s="26">
        <v>58</v>
      </c>
      <c r="F29" s="26">
        <v>27</v>
      </c>
      <c r="G29" s="26">
        <v>37</v>
      </c>
      <c r="H29" s="26">
        <v>15</v>
      </c>
      <c r="I29" s="26">
        <v>2</v>
      </c>
      <c r="J29" s="26">
        <v>1</v>
      </c>
      <c r="K29" s="60">
        <f>SUM(B29:J29)</f>
        <v>167</v>
      </c>
    </row>
    <row r="30" spans="1:11" ht="22.5">
      <c r="A30" s="56" t="s">
        <v>212</v>
      </c>
      <c r="B30" s="26">
        <v>0</v>
      </c>
      <c r="C30" s="26">
        <v>0</v>
      </c>
      <c r="D30" s="26">
        <v>0</v>
      </c>
      <c r="E30" s="26">
        <v>1</v>
      </c>
      <c r="F30" s="26">
        <v>0</v>
      </c>
      <c r="G30" s="26">
        <v>0</v>
      </c>
      <c r="H30" s="26">
        <v>1</v>
      </c>
      <c r="I30" s="26">
        <v>0</v>
      </c>
      <c r="J30" s="26">
        <v>0</v>
      </c>
      <c r="K30" s="61">
        <f>SUM(B30:J30)</f>
        <v>2</v>
      </c>
    </row>
    <row r="31" spans="1:11" ht="12.75">
      <c r="A31" s="56" t="s">
        <v>170</v>
      </c>
      <c r="B31" s="26">
        <v>0</v>
      </c>
      <c r="C31" s="26">
        <v>1</v>
      </c>
      <c r="D31" s="26">
        <v>5</v>
      </c>
      <c r="E31" s="26">
        <v>26</v>
      </c>
      <c r="F31" s="26">
        <v>35</v>
      </c>
      <c r="G31" s="26">
        <v>46</v>
      </c>
      <c r="H31" s="26">
        <v>32</v>
      </c>
      <c r="I31" s="26">
        <v>24</v>
      </c>
      <c r="J31" s="26">
        <v>6</v>
      </c>
      <c r="K31" s="61">
        <f>SUM(B31:J31)</f>
        <v>175</v>
      </c>
    </row>
    <row r="32" spans="1:11" ht="12.75">
      <c r="A32" s="41" t="s">
        <v>160</v>
      </c>
      <c r="B32" s="31">
        <v>0</v>
      </c>
      <c r="C32" s="31">
        <v>1</v>
      </c>
      <c r="D32" s="31">
        <v>32</v>
      </c>
      <c r="E32" s="31">
        <v>85</v>
      </c>
      <c r="F32" s="31">
        <v>62</v>
      </c>
      <c r="G32" s="31">
        <v>83</v>
      </c>
      <c r="H32" s="31">
        <v>48</v>
      </c>
      <c r="I32" s="31">
        <v>26</v>
      </c>
      <c r="J32" s="31">
        <v>7</v>
      </c>
      <c r="K32" s="52">
        <f>SUM(B32:J32)</f>
        <v>344</v>
      </c>
    </row>
    <row r="33" spans="1:11" ht="12.75">
      <c r="A33" s="47" t="s">
        <v>153</v>
      </c>
      <c r="B33" s="47">
        <v>5</v>
      </c>
      <c r="C33" s="47">
        <v>21</v>
      </c>
      <c r="D33" s="47">
        <v>344</v>
      </c>
      <c r="E33" s="47">
        <v>766</v>
      </c>
      <c r="F33" s="47">
        <v>836</v>
      </c>
      <c r="G33" s="47">
        <v>949</v>
      </c>
      <c r="H33" s="47">
        <v>559</v>
      </c>
      <c r="I33" s="47">
        <v>262</v>
      </c>
      <c r="J33" s="47">
        <v>108</v>
      </c>
      <c r="K33" s="47">
        <f>SUM(B33:J33)</f>
        <v>3850</v>
      </c>
    </row>
    <row r="37" ht="12.75" customHeight="1"/>
    <row r="44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28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zoomScaleSheetLayoutView="100" zoomScalePageLayoutView="0" workbookViewId="0" topLeftCell="A31">
      <selection activeCell="H65" sqref="H65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5.75">
      <c r="A1" s="71" t="s">
        <v>222</v>
      </c>
      <c r="C1" s="404" t="str">
        <f>couverture!A34</f>
        <v>Situation au 1er avril 2012</v>
      </c>
    </row>
    <row r="2" ht="12.75">
      <c r="A2" s="24" t="s">
        <v>218</v>
      </c>
    </row>
    <row r="3" spans="1:11" ht="22.5">
      <c r="A3" s="38" t="s">
        <v>119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>
      <c r="A4" s="39" t="s">
        <v>130</v>
      </c>
      <c r="B4" s="25"/>
      <c r="C4" s="25"/>
      <c r="D4" s="25"/>
      <c r="E4" s="25"/>
      <c r="F4" s="25"/>
      <c r="G4" s="25"/>
      <c r="H4" s="25"/>
      <c r="I4" s="25"/>
      <c r="J4" s="25"/>
      <c r="K4" s="39"/>
    </row>
    <row r="5" spans="1:11" ht="11.25" customHeight="1">
      <c r="A5" s="40" t="s">
        <v>131</v>
      </c>
      <c r="B5" s="26">
        <v>0</v>
      </c>
      <c r="C5" s="26">
        <v>0</v>
      </c>
      <c r="D5" s="26">
        <v>6</v>
      </c>
      <c r="E5" s="26">
        <v>5</v>
      </c>
      <c r="F5" s="26">
        <v>9</v>
      </c>
      <c r="G5" s="26">
        <v>8</v>
      </c>
      <c r="H5" s="26">
        <v>7</v>
      </c>
      <c r="I5" s="26">
        <v>1</v>
      </c>
      <c r="J5" s="26">
        <v>1</v>
      </c>
      <c r="K5" s="51">
        <f>SUM(B5:J5)</f>
        <v>37</v>
      </c>
    </row>
    <row r="6" spans="1:11" ht="11.25" customHeight="1">
      <c r="A6" s="40" t="s">
        <v>132</v>
      </c>
      <c r="B6" s="29">
        <v>0</v>
      </c>
      <c r="C6" s="29">
        <v>1</v>
      </c>
      <c r="D6" s="29">
        <v>0</v>
      </c>
      <c r="E6" s="29">
        <v>1</v>
      </c>
      <c r="F6" s="29">
        <v>2</v>
      </c>
      <c r="G6" s="29">
        <v>4</v>
      </c>
      <c r="H6" s="29">
        <v>2</v>
      </c>
      <c r="I6" s="29">
        <v>1</v>
      </c>
      <c r="J6" s="29">
        <v>0</v>
      </c>
      <c r="K6" s="37">
        <f>SUM(B6:J6)</f>
        <v>11</v>
      </c>
    </row>
    <row r="7" spans="1:11" ht="11.25" customHeight="1">
      <c r="A7" s="40" t="s">
        <v>48</v>
      </c>
      <c r="B7" s="29">
        <v>0</v>
      </c>
      <c r="C7" s="29">
        <v>0</v>
      </c>
      <c r="D7" s="29">
        <v>0</v>
      </c>
      <c r="E7" s="29">
        <v>0</v>
      </c>
      <c r="F7" s="29">
        <v>1</v>
      </c>
      <c r="G7" s="29">
        <v>2</v>
      </c>
      <c r="H7" s="29">
        <v>2</v>
      </c>
      <c r="I7" s="29">
        <v>0</v>
      </c>
      <c r="J7" s="29">
        <v>0</v>
      </c>
      <c r="K7" s="37">
        <f>SUM(B7:J7)</f>
        <v>5</v>
      </c>
    </row>
    <row r="8" spans="1:11" ht="11.25" customHeight="1">
      <c r="A8" s="40" t="s">
        <v>133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2</v>
      </c>
      <c r="H8" s="29">
        <v>3</v>
      </c>
      <c r="I8" s="29">
        <v>1</v>
      </c>
      <c r="J8" s="29">
        <v>0</v>
      </c>
      <c r="K8" s="37">
        <f>SUM(B8:J8)</f>
        <v>6</v>
      </c>
    </row>
    <row r="9" spans="1:11" ht="11.25" customHeight="1">
      <c r="A9" s="41" t="s">
        <v>134</v>
      </c>
      <c r="B9" s="31">
        <v>0</v>
      </c>
      <c r="C9" s="31">
        <v>1</v>
      </c>
      <c r="D9" s="31">
        <v>6</v>
      </c>
      <c r="E9" s="31">
        <v>6</v>
      </c>
      <c r="F9" s="31">
        <v>12</v>
      </c>
      <c r="G9" s="31">
        <v>16</v>
      </c>
      <c r="H9" s="31">
        <v>14</v>
      </c>
      <c r="I9" s="31">
        <v>3</v>
      </c>
      <c r="J9" s="31">
        <v>1</v>
      </c>
      <c r="K9" s="52">
        <f>SUM(B9:J9)</f>
        <v>59</v>
      </c>
    </row>
    <row r="10" spans="1:11" ht="11.25" customHeight="1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42"/>
    </row>
    <row r="11" spans="1:11" ht="11.25" customHeight="1">
      <c r="A11" s="39" t="s">
        <v>135</v>
      </c>
      <c r="B11" s="25"/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1.25" customHeight="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43"/>
    </row>
    <row r="13" spans="1:11" ht="11.25" customHeight="1">
      <c r="A13" s="43" t="s">
        <v>136</v>
      </c>
      <c r="B13" s="28"/>
      <c r="C13" s="28"/>
      <c r="D13" s="28"/>
      <c r="E13" s="28"/>
      <c r="F13" s="28"/>
      <c r="G13" s="28"/>
      <c r="H13" s="28"/>
      <c r="I13" s="28"/>
      <c r="J13" s="28"/>
      <c r="K13" s="43"/>
    </row>
    <row r="14" spans="1:11" ht="11.25" customHeight="1">
      <c r="A14" s="40" t="s">
        <v>68</v>
      </c>
      <c r="B14" s="26">
        <v>0</v>
      </c>
      <c r="C14" s="26">
        <v>0</v>
      </c>
      <c r="D14" s="26">
        <v>0</v>
      </c>
      <c r="E14" s="26">
        <v>1</v>
      </c>
      <c r="F14" s="26">
        <v>1</v>
      </c>
      <c r="G14" s="26">
        <v>0</v>
      </c>
      <c r="H14" s="26">
        <v>0</v>
      </c>
      <c r="I14" s="26">
        <v>1</v>
      </c>
      <c r="J14" s="26">
        <v>0</v>
      </c>
      <c r="K14" s="51">
        <f aca="true" t="shared" si="0" ref="K14:K21">SUM(B14:J14)</f>
        <v>3</v>
      </c>
    </row>
    <row r="15" spans="1:11" ht="11.25" customHeight="1">
      <c r="A15" s="40" t="s">
        <v>69</v>
      </c>
      <c r="B15" s="29">
        <v>0</v>
      </c>
      <c r="C15" s="29">
        <v>0</v>
      </c>
      <c r="D15" s="29">
        <v>1</v>
      </c>
      <c r="E15" s="29">
        <v>1</v>
      </c>
      <c r="F15" s="29">
        <v>0</v>
      </c>
      <c r="G15" s="29">
        <v>1</v>
      </c>
      <c r="H15" s="29">
        <v>1</v>
      </c>
      <c r="I15" s="29">
        <v>1</v>
      </c>
      <c r="J15" s="29">
        <v>0</v>
      </c>
      <c r="K15" s="37">
        <f t="shared" si="0"/>
        <v>5</v>
      </c>
    </row>
    <row r="16" spans="1:11" ht="11.25" customHeight="1">
      <c r="A16" s="40" t="s">
        <v>137</v>
      </c>
      <c r="B16" s="37">
        <v>0</v>
      </c>
      <c r="C16" s="37">
        <v>0</v>
      </c>
      <c r="D16" s="37">
        <v>2</v>
      </c>
      <c r="E16" s="37">
        <v>5</v>
      </c>
      <c r="F16" s="37">
        <v>8</v>
      </c>
      <c r="G16" s="37">
        <v>6</v>
      </c>
      <c r="H16" s="37">
        <v>3</v>
      </c>
      <c r="I16" s="37">
        <v>2</v>
      </c>
      <c r="J16" s="37">
        <v>0</v>
      </c>
      <c r="K16" s="37">
        <f t="shared" si="0"/>
        <v>26</v>
      </c>
    </row>
    <row r="17" spans="1:11" ht="11.25" customHeight="1">
      <c r="A17" s="40" t="s">
        <v>138</v>
      </c>
      <c r="B17" s="37">
        <v>0</v>
      </c>
      <c r="C17" s="37">
        <v>0</v>
      </c>
      <c r="D17" s="37">
        <v>1</v>
      </c>
      <c r="E17" s="37">
        <v>4</v>
      </c>
      <c r="F17" s="37">
        <v>5</v>
      </c>
      <c r="G17" s="37">
        <v>4</v>
      </c>
      <c r="H17" s="37">
        <v>5</v>
      </c>
      <c r="I17" s="37">
        <v>4</v>
      </c>
      <c r="J17" s="37">
        <v>0</v>
      </c>
      <c r="K17" s="37">
        <f t="shared" si="0"/>
        <v>23</v>
      </c>
    </row>
    <row r="18" spans="1:11" ht="11.25" customHeight="1">
      <c r="A18" s="40" t="s">
        <v>139</v>
      </c>
      <c r="B18" s="29">
        <v>0</v>
      </c>
      <c r="C18" s="29">
        <v>0</v>
      </c>
      <c r="D18" s="29">
        <v>0</v>
      </c>
      <c r="E18" s="29">
        <v>0</v>
      </c>
      <c r="F18" s="29">
        <v>3</v>
      </c>
      <c r="G18" s="29">
        <v>4</v>
      </c>
      <c r="H18" s="29">
        <v>2</v>
      </c>
      <c r="I18" s="29">
        <v>1</v>
      </c>
      <c r="J18" s="29">
        <v>0</v>
      </c>
      <c r="K18" s="37">
        <f t="shared" si="0"/>
        <v>10</v>
      </c>
    </row>
    <row r="19" spans="1:11" ht="11.25" customHeight="1">
      <c r="A19" s="40" t="s">
        <v>140</v>
      </c>
      <c r="B19" s="29">
        <v>0</v>
      </c>
      <c r="C19" s="29">
        <v>0</v>
      </c>
      <c r="D19" s="29">
        <v>0</v>
      </c>
      <c r="E19" s="29">
        <v>1</v>
      </c>
      <c r="F19" s="29">
        <v>1</v>
      </c>
      <c r="G19" s="29">
        <v>1</v>
      </c>
      <c r="H19" s="29">
        <v>0</v>
      </c>
      <c r="I19" s="29">
        <v>1</v>
      </c>
      <c r="J19" s="29">
        <v>0</v>
      </c>
      <c r="K19" s="37">
        <f t="shared" si="0"/>
        <v>4</v>
      </c>
    </row>
    <row r="20" spans="1:11" ht="11.25" customHeight="1">
      <c r="A20" s="40" t="s">
        <v>141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7">
        <f t="shared" si="0"/>
        <v>0</v>
      </c>
    </row>
    <row r="21" spans="1:11" ht="11.25" customHeight="1">
      <c r="A21" s="41" t="s">
        <v>142</v>
      </c>
      <c r="B21" s="31">
        <v>0</v>
      </c>
      <c r="C21" s="31">
        <v>0</v>
      </c>
      <c r="D21" s="31">
        <v>4</v>
      </c>
      <c r="E21" s="31">
        <v>12</v>
      </c>
      <c r="F21" s="31">
        <v>18</v>
      </c>
      <c r="G21" s="31">
        <v>16</v>
      </c>
      <c r="H21" s="31">
        <v>11</v>
      </c>
      <c r="I21" s="31">
        <v>10</v>
      </c>
      <c r="J21" s="31">
        <v>0</v>
      </c>
      <c r="K21" s="52">
        <f t="shared" si="0"/>
        <v>71</v>
      </c>
    </row>
    <row r="22" spans="1:11" ht="11.25" customHeight="1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43"/>
    </row>
    <row r="23" spans="1:11" ht="11.25" customHeight="1">
      <c r="A23" s="43" t="s">
        <v>143</v>
      </c>
      <c r="B23" s="28"/>
      <c r="C23" s="28"/>
      <c r="D23" s="28"/>
      <c r="E23" s="28"/>
      <c r="F23" s="28"/>
      <c r="G23" s="28"/>
      <c r="H23" s="28"/>
      <c r="I23" s="28"/>
      <c r="J23" s="28"/>
      <c r="K23" s="43"/>
    </row>
    <row r="24" spans="1:11" ht="11.25" customHeight="1">
      <c r="A24" s="43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43"/>
    </row>
    <row r="25" spans="1:11" ht="11.25" customHeight="1">
      <c r="A25" s="40" t="s">
        <v>145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51">
        <f aca="true" t="shared" si="1" ref="K25:K30">SUM(B25:J25)</f>
        <v>0</v>
      </c>
    </row>
    <row r="26" spans="1:11" ht="11.25" customHeight="1">
      <c r="A26" s="40" t="s">
        <v>146</v>
      </c>
      <c r="B26" s="29">
        <v>0</v>
      </c>
      <c r="C26" s="29">
        <v>0</v>
      </c>
      <c r="D26" s="29">
        <v>0</v>
      </c>
      <c r="E26" s="29">
        <v>1</v>
      </c>
      <c r="F26" s="29">
        <v>2</v>
      </c>
      <c r="G26" s="29">
        <v>2</v>
      </c>
      <c r="H26" s="29">
        <v>2</v>
      </c>
      <c r="I26" s="29">
        <v>1</v>
      </c>
      <c r="J26" s="29">
        <v>1</v>
      </c>
      <c r="K26" s="37">
        <f t="shared" si="1"/>
        <v>9</v>
      </c>
    </row>
    <row r="27" spans="1:11" ht="11.25" customHeight="1">
      <c r="A27" s="40" t="s">
        <v>147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2</v>
      </c>
      <c r="H27" s="29">
        <v>2</v>
      </c>
      <c r="I27" s="29">
        <v>1</v>
      </c>
      <c r="J27" s="29">
        <v>0</v>
      </c>
      <c r="K27" s="37">
        <f t="shared" si="1"/>
        <v>5</v>
      </c>
    </row>
    <row r="28" spans="1:11" ht="11.25" customHeight="1">
      <c r="A28" s="40" t="s">
        <v>101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1</v>
      </c>
      <c r="H28" s="29">
        <v>1</v>
      </c>
      <c r="I28" s="29">
        <v>1</v>
      </c>
      <c r="J28" s="29">
        <v>1</v>
      </c>
      <c r="K28" s="37">
        <f t="shared" si="1"/>
        <v>4</v>
      </c>
    </row>
    <row r="29" spans="1:11" ht="11.25" customHeight="1">
      <c r="A29" s="40" t="s">
        <v>148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37">
        <f t="shared" si="1"/>
        <v>0</v>
      </c>
    </row>
    <row r="30" spans="1:11" ht="11.25" customHeight="1">
      <c r="A30" s="41" t="s">
        <v>149</v>
      </c>
      <c r="B30" s="31">
        <v>0</v>
      </c>
      <c r="C30" s="31">
        <v>0</v>
      </c>
      <c r="D30" s="31">
        <v>0</v>
      </c>
      <c r="E30" s="31">
        <v>1</v>
      </c>
      <c r="F30" s="31">
        <v>2</v>
      </c>
      <c r="G30" s="31">
        <v>5</v>
      </c>
      <c r="H30" s="31">
        <v>5</v>
      </c>
      <c r="I30" s="31">
        <v>3</v>
      </c>
      <c r="J30" s="31">
        <v>2</v>
      </c>
      <c r="K30" s="52">
        <f t="shared" si="1"/>
        <v>18</v>
      </c>
    </row>
    <row r="31" spans="1:11" ht="11.25" customHeight="1">
      <c r="A31" s="43"/>
      <c r="B31" s="28"/>
      <c r="C31" s="28"/>
      <c r="D31" s="28"/>
      <c r="E31" s="28"/>
      <c r="F31" s="28"/>
      <c r="G31" s="28"/>
      <c r="H31" s="28"/>
      <c r="I31" s="28"/>
      <c r="J31" s="28"/>
      <c r="K31" s="43"/>
    </row>
    <row r="32" spans="1:11" ht="11.25" customHeight="1">
      <c r="A32" s="43" t="s">
        <v>150</v>
      </c>
      <c r="B32" s="28"/>
      <c r="C32" s="28"/>
      <c r="D32" s="28"/>
      <c r="E32" s="28"/>
      <c r="F32" s="28"/>
      <c r="G32" s="28"/>
      <c r="H32" s="28"/>
      <c r="I32" s="28"/>
      <c r="J32" s="28"/>
      <c r="K32" s="43"/>
    </row>
    <row r="33" spans="1:11" ht="11.25" customHeight="1">
      <c r="A33" s="44" t="s">
        <v>145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51">
        <f aca="true" t="shared" si="2" ref="K33:K38">SUM(B33:J33)</f>
        <v>0</v>
      </c>
    </row>
    <row r="34" spans="1:11" ht="11.25" customHeight="1">
      <c r="A34" s="45" t="s">
        <v>146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7">
        <f t="shared" si="2"/>
        <v>0</v>
      </c>
    </row>
    <row r="35" spans="1:11" ht="11.25" customHeight="1">
      <c r="A35" s="45" t="s">
        <v>147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7">
        <f t="shared" si="2"/>
        <v>0</v>
      </c>
    </row>
    <row r="36" spans="1:11" ht="11.25" customHeight="1">
      <c r="A36" s="45" t="s">
        <v>101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7">
        <f t="shared" si="2"/>
        <v>0</v>
      </c>
    </row>
    <row r="37" spans="1:11" ht="11.25" customHeight="1">
      <c r="A37" s="45" t="s">
        <v>148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7">
        <f t="shared" si="2"/>
        <v>0</v>
      </c>
    </row>
    <row r="38" spans="1:23" ht="11.25" customHeight="1">
      <c r="A38" s="41" t="s">
        <v>151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52">
        <f t="shared" si="2"/>
        <v>0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11" ht="11.2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42"/>
    </row>
    <row r="40" spans="1:11" ht="11.25" customHeight="1">
      <c r="A40" s="46" t="s">
        <v>152</v>
      </c>
      <c r="B40" s="34">
        <v>0</v>
      </c>
      <c r="C40" s="34">
        <v>0</v>
      </c>
      <c r="D40" s="34">
        <v>4</v>
      </c>
      <c r="E40" s="34">
        <v>13</v>
      </c>
      <c r="F40" s="34">
        <v>20</v>
      </c>
      <c r="G40" s="34">
        <v>21</v>
      </c>
      <c r="H40" s="34">
        <v>16</v>
      </c>
      <c r="I40" s="34">
        <v>13</v>
      </c>
      <c r="J40" s="34">
        <v>2</v>
      </c>
      <c r="K40" s="46">
        <f>SUM(B40:J40)</f>
        <v>89</v>
      </c>
    </row>
    <row r="41" spans="1:11" ht="11.25" customHeight="1">
      <c r="A41" s="39" t="s">
        <v>213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9">
        <f>SUM(B41:J41)</f>
        <v>0</v>
      </c>
    </row>
    <row r="42" spans="1:11" ht="11.25" customHeight="1">
      <c r="A42" s="47" t="s">
        <v>153</v>
      </c>
      <c r="B42" s="53">
        <v>0</v>
      </c>
      <c r="C42" s="53">
        <v>1</v>
      </c>
      <c r="D42" s="53">
        <v>10</v>
      </c>
      <c r="E42" s="53">
        <v>19</v>
      </c>
      <c r="F42" s="53">
        <v>32</v>
      </c>
      <c r="G42" s="53">
        <v>37</v>
      </c>
      <c r="H42" s="53">
        <v>30</v>
      </c>
      <c r="I42" s="53">
        <v>16</v>
      </c>
      <c r="J42" s="53">
        <v>3</v>
      </c>
      <c r="K42" s="53">
        <f>SUM(B42:J42)</f>
        <v>148</v>
      </c>
    </row>
    <row r="47" ht="12.75" customHeight="1"/>
    <row r="54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29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zoomScalePageLayoutView="0" workbookViewId="0" topLeftCell="A22">
      <selection activeCell="H65" sqref="H65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9.5" customHeight="1">
      <c r="A1" s="71" t="s">
        <v>222</v>
      </c>
      <c r="C1" s="404" t="str">
        <f>couverture!A34</f>
        <v>Situation au 1er avril 2012</v>
      </c>
    </row>
    <row r="2" ht="11.25" customHeight="1">
      <c r="A2" s="24" t="s">
        <v>219</v>
      </c>
    </row>
    <row r="3" spans="1:11" ht="21.7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33">
        <v>0</v>
      </c>
      <c r="C4" s="33">
        <v>0</v>
      </c>
      <c r="D4" s="33">
        <v>3</v>
      </c>
      <c r="E4" s="33">
        <v>3</v>
      </c>
      <c r="F4" s="33">
        <v>11</v>
      </c>
      <c r="G4" s="33">
        <v>6</v>
      </c>
      <c r="H4" s="33">
        <v>7</v>
      </c>
      <c r="I4" s="33">
        <v>6</v>
      </c>
      <c r="J4" s="33">
        <v>0</v>
      </c>
      <c r="K4" s="57">
        <f>SUM(B4:J4)</f>
        <v>36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43"/>
    </row>
    <row r="6" spans="1:11" ht="11.25" customHeight="1">
      <c r="A6" s="40" t="s">
        <v>158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3</v>
      </c>
      <c r="I6" s="26">
        <v>0</v>
      </c>
      <c r="J6" s="26">
        <v>0</v>
      </c>
      <c r="K6" s="43">
        <f>SUM(B6:J6)</f>
        <v>3</v>
      </c>
    </row>
    <row r="7" spans="1:23" ht="11.25" customHeight="1">
      <c r="A7" s="40" t="s">
        <v>159</v>
      </c>
      <c r="B7" s="29">
        <v>0</v>
      </c>
      <c r="C7" s="29">
        <v>0</v>
      </c>
      <c r="D7" s="29">
        <v>0</v>
      </c>
      <c r="E7" s="29">
        <v>2</v>
      </c>
      <c r="F7" s="29">
        <v>2</v>
      </c>
      <c r="G7" s="29">
        <v>5</v>
      </c>
      <c r="H7" s="29">
        <v>1</v>
      </c>
      <c r="I7" s="29">
        <v>1</v>
      </c>
      <c r="J7" s="29">
        <v>2</v>
      </c>
      <c r="K7" s="37">
        <f>SUM(B7:J7)</f>
        <v>13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1.25" customHeight="1">
      <c r="A8" s="54" t="s">
        <v>160</v>
      </c>
      <c r="B8" s="30">
        <v>0</v>
      </c>
      <c r="C8" s="30">
        <v>0</v>
      </c>
      <c r="D8" s="30">
        <v>0</v>
      </c>
      <c r="E8" s="30">
        <v>2</v>
      </c>
      <c r="F8" s="30">
        <v>2</v>
      </c>
      <c r="G8" s="30">
        <v>5</v>
      </c>
      <c r="H8" s="30">
        <v>4</v>
      </c>
      <c r="I8" s="30">
        <v>1</v>
      </c>
      <c r="J8" s="30">
        <v>2</v>
      </c>
      <c r="K8" s="58">
        <f>SUM(B8:J8)</f>
        <v>16</v>
      </c>
    </row>
    <row r="9" spans="1:23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1.25" customHeight="1">
      <c r="A10" s="40" t="s">
        <v>158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1</v>
      </c>
      <c r="H10" s="26">
        <v>0</v>
      </c>
      <c r="I10" s="26">
        <v>0</v>
      </c>
      <c r="J10" s="26">
        <v>0</v>
      </c>
      <c r="K10" s="51">
        <f>SUM(B10:J10)</f>
        <v>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11" ht="11.25" customHeight="1">
      <c r="A11" s="40" t="s">
        <v>159</v>
      </c>
      <c r="B11" s="29">
        <v>0</v>
      </c>
      <c r="C11" s="29">
        <v>0</v>
      </c>
      <c r="D11" s="29">
        <v>0</v>
      </c>
      <c r="E11" s="29">
        <v>2</v>
      </c>
      <c r="F11" s="29">
        <v>1</v>
      </c>
      <c r="G11" s="29">
        <v>2</v>
      </c>
      <c r="H11" s="29">
        <v>0</v>
      </c>
      <c r="I11" s="29">
        <v>0</v>
      </c>
      <c r="J11" s="29">
        <v>0</v>
      </c>
      <c r="K11" s="51">
        <f>SUM(B11:J11)</f>
        <v>5</v>
      </c>
    </row>
    <row r="12" spans="1:11" ht="11.25">
      <c r="A12" s="54" t="s">
        <v>160</v>
      </c>
      <c r="B12" s="30">
        <v>0</v>
      </c>
      <c r="C12" s="30">
        <v>0</v>
      </c>
      <c r="D12" s="30">
        <v>0</v>
      </c>
      <c r="E12" s="30">
        <v>2</v>
      </c>
      <c r="F12" s="30">
        <v>1</v>
      </c>
      <c r="G12" s="30">
        <v>3</v>
      </c>
      <c r="H12" s="30">
        <v>0</v>
      </c>
      <c r="I12" s="30">
        <v>0</v>
      </c>
      <c r="J12" s="30">
        <v>0</v>
      </c>
      <c r="K12" s="58">
        <f>SUM(B12:J12)</f>
        <v>6</v>
      </c>
    </row>
    <row r="13" spans="1:11" ht="11.2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39"/>
    </row>
    <row r="14" spans="1:11" ht="11.25">
      <c r="A14" s="40" t="s">
        <v>158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2</v>
      </c>
      <c r="J14" s="26">
        <v>0</v>
      </c>
      <c r="K14" s="51">
        <f>SUM(B14:J14)</f>
        <v>3</v>
      </c>
    </row>
    <row r="15" spans="1:11" ht="11.25">
      <c r="A15" s="40" t="s">
        <v>159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7">
        <f>SUM(B15:J15)</f>
        <v>0</v>
      </c>
    </row>
    <row r="16" spans="1:11" ht="11.25">
      <c r="A16" s="54" t="s">
        <v>160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2</v>
      </c>
      <c r="J16" s="30">
        <v>0</v>
      </c>
      <c r="K16" s="58">
        <f>SUM(B16:J16)</f>
        <v>3</v>
      </c>
    </row>
    <row r="17" spans="1:11" ht="11.2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1</v>
      </c>
      <c r="J17" s="32">
        <v>0</v>
      </c>
      <c r="K17" s="58">
        <f>SUM(B17:J17)</f>
        <v>1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43"/>
    </row>
    <row r="19" spans="1:11" ht="11.25">
      <c r="A19" s="40" t="s">
        <v>164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51">
        <f aca="true" t="shared" si="0" ref="K19:K27">SUM(B19:J19)</f>
        <v>0</v>
      </c>
    </row>
    <row r="20" spans="1:11" ht="11.25">
      <c r="A20" s="40" t="s">
        <v>165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7">
        <f t="shared" si="0"/>
        <v>0</v>
      </c>
    </row>
    <row r="21" spans="1:11" ht="11.25">
      <c r="A21" s="40" t="s">
        <v>166</v>
      </c>
      <c r="B21" s="29">
        <v>0</v>
      </c>
      <c r="C21" s="29">
        <v>0</v>
      </c>
      <c r="D21" s="29">
        <v>0</v>
      </c>
      <c r="E21" s="29">
        <v>1</v>
      </c>
      <c r="F21" s="29">
        <v>0</v>
      </c>
      <c r="G21" s="29">
        <v>1</v>
      </c>
      <c r="H21" s="29">
        <v>0</v>
      </c>
      <c r="I21" s="29">
        <v>1</v>
      </c>
      <c r="J21" s="29">
        <v>0</v>
      </c>
      <c r="K21" s="37">
        <f t="shared" si="0"/>
        <v>3</v>
      </c>
    </row>
    <row r="22" spans="1:11" ht="11.25">
      <c r="A22" s="54" t="s">
        <v>160</v>
      </c>
      <c r="B22" s="30">
        <v>0</v>
      </c>
      <c r="C22" s="30">
        <v>0</v>
      </c>
      <c r="D22" s="30">
        <v>0</v>
      </c>
      <c r="E22" s="30">
        <v>1</v>
      </c>
      <c r="F22" s="30">
        <v>0</v>
      </c>
      <c r="G22" s="30">
        <v>1</v>
      </c>
      <c r="H22" s="30">
        <v>0</v>
      </c>
      <c r="I22" s="30">
        <v>1</v>
      </c>
      <c r="J22" s="30">
        <v>0</v>
      </c>
      <c r="K22" s="58">
        <f t="shared" si="0"/>
        <v>3</v>
      </c>
    </row>
    <row r="23" spans="1:11" ht="12.75" customHeight="1">
      <c r="A23" s="54" t="s">
        <v>108</v>
      </c>
      <c r="B23" s="32">
        <v>0</v>
      </c>
      <c r="C23" s="32">
        <v>0</v>
      </c>
      <c r="D23" s="32">
        <v>1</v>
      </c>
      <c r="E23" s="32">
        <v>1</v>
      </c>
      <c r="F23" s="32">
        <v>2</v>
      </c>
      <c r="G23" s="32">
        <v>2</v>
      </c>
      <c r="H23" s="32">
        <v>0</v>
      </c>
      <c r="I23" s="32">
        <v>1</v>
      </c>
      <c r="J23" s="32">
        <v>0</v>
      </c>
      <c r="K23" s="58">
        <f t="shared" si="0"/>
        <v>7</v>
      </c>
    </row>
    <row r="24" spans="1:11" ht="11.25">
      <c r="A24" s="40" t="s">
        <v>167</v>
      </c>
      <c r="B24" s="27">
        <v>0</v>
      </c>
      <c r="C24" s="27">
        <v>0</v>
      </c>
      <c r="D24" s="27">
        <v>0</v>
      </c>
      <c r="E24" s="27">
        <v>0</v>
      </c>
      <c r="F24" s="27">
        <v>1</v>
      </c>
      <c r="G24" s="27">
        <v>1</v>
      </c>
      <c r="H24" s="27">
        <v>1</v>
      </c>
      <c r="I24" s="27">
        <v>1</v>
      </c>
      <c r="J24" s="27">
        <v>0</v>
      </c>
      <c r="K24" s="59">
        <f t="shared" si="0"/>
        <v>4</v>
      </c>
    </row>
    <row r="25" spans="1:11" ht="11.25">
      <c r="A25" s="40" t="s">
        <v>168</v>
      </c>
      <c r="B25" s="29">
        <v>0</v>
      </c>
      <c r="C25" s="29">
        <v>0</v>
      </c>
      <c r="D25" s="29">
        <v>0</v>
      </c>
      <c r="E25" s="29">
        <v>0</v>
      </c>
      <c r="F25" s="29">
        <v>1</v>
      </c>
      <c r="G25" s="29">
        <v>0</v>
      </c>
      <c r="H25" s="29">
        <v>0</v>
      </c>
      <c r="I25" s="29">
        <v>0</v>
      </c>
      <c r="J25" s="29">
        <v>0</v>
      </c>
      <c r="K25" s="37">
        <f t="shared" si="0"/>
        <v>1</v>
      </c>
    </row>
    <row r="26" spans="1:11" ht="11.25">
      <c r="A26" s="54" t="s">
        <v>160</v>
      </c>
      <c r="B26" s="30">
        <v>0</v>
      </c>
      <c r="C26" s="30">
        <v>0</v>
      </c>
      <c r="D26" s="30">
        <v>0</v>
      </c>
      <c r="E26" s="30">
        <v>0</v>
      </c>
      <c r="F26" s="30">
        <v>2</v>
      </c>
      <c r="G26" s="30">
        <v>1</v>
      </c>
      <c r="H26" s="30">
        <v>1</v>
      </c>
      <c r="I26" s="30">
        <v>1</v>
      </c>
      <c r="J26" s="30">
        <v>0</v>
      </c>
      <c r="K26" s="58">
        <f t="shared" si="0"/>
        <v>5</v>
      </c>
    </row>
    <row r="27" spans="1:11" ht="12.75" customHeight="1">
      <c r="A27" s="54" t="s">
        <v>110</v>
      </c>
      <c r="B27" s="32">
        <v>0</v>
      </c>
      <c r="C27" s="32">
        <v>0</v>
      </c>
      <c r="D27" s="32">
        <v>0</v>
      </c>
      <c r="E27" s="32">
        <v>2</v>
      </c>
      <c r="F27" s="32">
        <v>2</v>
      </c>
      <c r="G27" s="32">
        <v>1</v>
      </c>
      <c r="H27" s="32">
        <v>1</v>
      </c>
      <c r="I27" s="32">
        <v>0</v>
      </c>
      <c r="J27" s="32">
        <v>0</v>
      </c>
      <c r="K27" s="58">
        <f t="shared" si="0"/>
        <v>6</v>
      </c>
    </row>
    <row r="28" spans="1:11" ht="12.75" customHeight="1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43"/>
    </row>
    <row r="29" spans="1:11" ht="22.5">
      <c r="A29" s="56" t="s">
        <v>106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60">
        <f>SUM(B29:J29)</f>
        <v>0</v>
      </c>
    </row>
    <row r="30" spans="1:11" ht="22.5">
      <c r="A30" s="56" t="s">
        <v>212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61">
        <f>SUM(B30:J30)</f>
        <v>0</v>
      </c>
    </row>
    <row r="31" spans="1:11" ht="11.25">
      <c r="A31" s="56" t="s">
        <v>170</v>
      </c>
      <c r="B31" s="29">
        <v>0</v>
      </c>
      <c r="C31" s="29">
        <v>0</v>
      </c>
      <c r="D31" s="29">
        <v>0</v>
      </c>
      <c r="E31" s="29">
        <v>2</v>
      </c>
      <c r="F31" s="29">
        <v>0</v>
      </c>
      <c r="G31" s="29">
        <v>2</v>
      </c>
      <c r="H31" s="29">
        <v>2</v>
      </c>
      <c r="I31" s="29">
        <v>0</v>
      </c>
      <c r="J31" s="29">
        <v>0</v>
      </c>
      <c r="K31" s="61">
        <f>SUM(B31:J31)</f>
        <v>6</v>
      </c>
    </row>
    <row r="32" spans="1:11" ht="11.25">
      <c r="A32" s="41" t="s">
        <v>160</v>
      </c>
      <c r="B32" s="31">
        <v>0</v>
      </c>
      <c r="C32" s="31">
        <v>0</v>
      </c>
      <c r="D32" s="31">
        <v>0</v>
      </c>
      <c r="E32" s="31">
        <v>2</v>
      </c>
      <c r="F32" s="31">
        <v>0</v>
      </c>
      <c r="G32" s="31">
        <v>2</v>
      </c>
      <c r="H32" s="31">
        <v>2</v>
      </c>
      <c r="I32" s="31">
        <v>0</v>
      </c>
      <c r="J32" s="31">
        <v>0</v>
      </c>
      <c r="K32" s="52">
        <f>SUM(B32:J32)</f>
        <v>6</v>
      </c>
    </row>
    <row r="33" spans="1:11" ht="11.25">
      <c r="A33" s="47" t="s">
        <v>153</v>
      </c>
      <c r="B33" s="47">
        <v>0</v>
      </c>
      <c r="C33" s="47">
        <v>0</v>
      </c>
      <c r="D33" s="47">
        <v>4</v>
      </c>
      <c r="E33" s="47">
        <v>13</v>
      </c>
      <c r="F33" s="47">
        <v>20</v>
      </c>
      <c r="G33" s="47">
        <v>21</v>
      </c>
      <c r="H33" s="47">
        <v>16</v>
      </c>
      <c r="I33" s="47">
        <v>13</v>
      </c>
      <c r="J33" s="47">
        <v>2</v>
      </c>
      <c r="K33" s="47">
        <f>SUM(B33:J33)</f>
        <v>89</v>
      </c>
    </row>
    <row r="38" ht="12.75" customHeight="1"/>
    <row r="45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30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zoomScale="75" zoomScaleNormal="75" zoomScalePageLayoutView="0" workbookViewId="0" topLeftCell="A1">
      <selection activeCell="H65" sqref="H65"/>
    </sheetView>
  </sheetViews>
  <sheetFormatPr defaultColWidth="11.00390625" defaultRowHeight="12.75"/>
  <cols>
    <col min="1" max="1" width="18.375" style="65" customWidth="1"/>
    <col min="2" max="2" width="13.50390625" style="65" customWidth="1"/>
    <col min="3" max="3" width="10.00390625" style="65" customWidth="1"/>
    <col min="4" max="4" width="12.50390625" style="65" customWidth="1"/>
    <col min="5" max="5" width="11.50390625" style="65" customWidth="1"/>
    <col min="6" max="6" width="10.00390625" style="65" customWidth="1"/>
    <col min="7" max="7" width="14.125" style="65" customWidth="1"/>
    <col min="8" max="8" width="12.00390625" style="65" customWidth="1"/>
    <col min="9" max="9" width="10.00390625" style="65" customWidth="1"/>
    <col min="10" max="10" width="11.75390625" style="65" customWidth="1"/>
    <col min="11" max="11" width="10.00390625" style="65" customWidth="1"/>
    <col min="12" max="13" width="9.875" style="65" customWidth="1"/>
    <col min="14" max="14" width="8.125" style="65" customWidth="1"/>
    <col min="15" max="16384" width="11.00390625" style="65" customWidth="1"/>
  </cols>
  <sheetData>
    <row r="1" spans="1:24" ht="20.25">
      <c r="A1" s="116" t="s">
        <v>29</v>
      </c>
      <c r="B1" s="117" t="s">
        <v>242</v>
      </c>
      <c r="C1" s="88"/>
      <c r="D1" s="88"/>
      <c r="E1" s="88"/>
      <c r="F1" s="89"/>
      <c r="G1" s="8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0.25">
      <c r="A2" s="118"/>
      <c r="B2" s="402" t="str">
        <f>couverture!A34</f>
        <v>Situation au 1er avril 2012</v>
      </c>
      <c r="C2" s="401"/>
      <c r="D2" s="90"/>
      <c r="E2" s="90"/>
      <c r="F2" s="90"/>
      <c r="G2" s="90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39.75" customHeight="1">
      <c r="A4" s="9"/>
      <c r="B4" s="478" t="s">
        <v>58</v>
      </c>
      <c r="C4" s="479"/>
      <c r="D4" s="480"/>
      <c r="E4" s="478" t="s">
        <v>59</v>
      </c>
      <c r="F4" s="479"/>
      <c r="G4" s="480"/>
      <c r="H4" s="476" t="s">
        <v>28</v>
      </c>
      <c r="I4" s="476"/>
      <c r="J4" s="477"/>
      <c r="K4" s="481" t="s">
        <v>78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39.75" customHeight="1">
      <c r="A5" s="140" t="s">
        <v>74</v>
      </c>
      <c r="B5" s="135" t="s">
        <v>75</v>
      </c>
      <c r="C5" s="136" t="s">
        <v>76</v>
      </c>
      <c r="D5" s="137" t="s">
        <v>224</v>
      </c>
      <c r="E5" s="135" t="s">
        <v>75</v>
      </c>
      <c r="F5" s="136" t="s">
        <v>76</v>
      </c>
      <c r="G5" s="137" t="s">
        <v>224</v>
      </c>
      <c r="H5" s="138" t="s">
        <v>75</v>
      </c>
      <c r="I5" s="139" t="s">
        <v>76</v>
      </c>
      <c r="J5" s="139" t="s">
        <v>224</v>
      </c>
      <c r="K5" s="481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39.75" customHeight="1">
      <c r="A6" s="119" t="s">
        <v>2</v>
      </c>
      <c r="B6" s="120">
        <v>1105</v>
      </c>
      <c r="C6" s="121">
        <v>61</v>
      </c>
      <c r="D6" s="122">
        <f>C6+B6</f>
        <v>1166</v>
      </c>
      <c r="E6" s="120">
        <v>4828</v>
      </c>
      <c r="F6" s="123">
        <v>134</v>
      </c>
      <c r="G6" s="122">
        <f>F6+E6</f>
        <v>4962</v>
      </c>
      <c r="H6" s="124">
        <f>B6+E6</f>
        <v>5933</v>
      </c>
      <c r="I6" s="125">
        <f>C6+F6</f>
        <v>195</v>
      </c>
      <c r="J6" s="126">
        <f>I6+H6</f>
        <v>6128</v>
      </c>
      <c r="K6" s="127">
        <f>(D6/J6)*100</f>
        <v>19.027415143603132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39.75" customHeight="1">
      <c r="A7" s="119" t="s">
        <v>3</v>
      </c>
      <c r="B7" s="120">
        <v>1006</v>
      </c>
      <c r="C7" s="121">
        <v>35</v>
      </c>
      <c r="D7" s="122">
        <f aca="true" t="shared" si="0" ref="D7:D16">C7+B7</f>
        <v>1041</v>
      </c>
      <c r="E7" s="120">
        <v>4927</v>
      </c>
      <c r="F7" s="121">
        <v>180</v>
      </c>
      <c r="G7" s="122">
        <f aca="true" t="shared" si="1" ref="G7:G16">F7+E7</f>
        <v>5107</v>
      </c>
      <c r="H7" s="124">
        <f aca="true" t="shared" si="2" ref="H7:H15">B7+E7</f>
        <v>5933</v>
      </c>
      <c r="I7" s="125">
        <f aca="true" t="shared" si="3" ref="I7:I15">C7+F7</f>
        <v>215</v>
      </c>
      <c r="J7" s="126">
        <f aca="true" t="shared" si="4" ref="J7:J15">I7+H7</f>
        <v>6148</v>
      </c>
      <c r="K7" s="127">
        <f aca="true" t="shared" si="5" ref="K7:K16">(D7/J7)*100</f>
        <v>16.932335718932986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39.75" customHeight="1">
      <c r="A8" s="119" t="s">
        <v>4</v>
      </c>
      <c r="B8" s="120">
        <v>1585</v>
      </c>
      <c r="C8" s="121">
        <v>63</v>
      </c>
      <c r="D8" s="122">
        <f t="shared" si="0"/>
        <v>1648</v>
      </c>
      <c r="E8" s="120">
        <v>9443</v>
      </c>
      <c r="F8" s="121">
        <v>316</v>
      </c>
      <c r="G8" s="122">
        <f t="shared" si="1"/>
        <v>9759</v>
      </c>
      <c r="H8" s="124">
        <f t="shared" si="2"/>
        <v>11028</v>
      </c>
      <c r="I8" s="125">
        <f t="shared" si="3"/>
        <v>379</v>
      </c>
      <c r="J8" s="126">
        <f t="shared" si="4"/>
        <v>11407</v>
      </c>
      <c r="K8" s="127">
        <f t="shared" si="5"/>
        <v>14.447269220653986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39.75" customHeight="1">
      <c r="A9" s="119" t="s">
        <v>5</v>
      </c>
      <c r="B9" s="120">
        <v>1304</v>
      </c>
      <c r="C9" s="121">
        <v>60</v>
      </c>
      <c r="D9" s="122">
        <f t="shared" si="0"/>
        <v>1364</v>
      </c>
      <c r="E9" s="120">
        <v>5425</v>
      </c>
      <c r="F9" s="121">
        <v>235</v>
      </c>
      <c r="G9" s="122">
        <f t="shared" si="1"/>
        <v>5660</v>
      </c>
      <c r="H9" s="124">
        <f t="shared" si="2"/>
        <v>6729</v>
      </c>
      <c r="I9" s="125">
        <f t="shared" si="3"/>
        <v>295</v>
      </c>
      <c r="J9" s="126">
        <f t="shared" si="4"/>
        <v>7024</v>
      </c>
      <c r="K9" s="127">
        <f t="shared" si="5"/>
        <v>19.419134396355354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39.75" customHeight="1">
      <c r="A10" s="119" t="s">
        <v>6</v>
      </c>
      <c r="B10" s="120">
        <v>1826</v>
      </c>
      <c r="C10" s="121">
        <v>65</v>
      </c>
      <c r="D10" s="122">
        <f t="shared" si="0"/>
        <v>1891</v>
      </c>
      <c r="E10" s="120">
        <v>6431</v>
      </c>
      <c r="F10" s="121">
        <v>184</v>
      </c>
      <c r="G10" s="122">
        <f t="shared" si="1"/>
        <v>6615</v>
      </c>
      <c r="H10" s="124">
        <f t="shared" si="2"/>
        <v>8257</v>
      </c>
      <c r="I10" s="125">
        <f t="shared" si="3"/>
        <v>249</v>
      </c>
      <c r="J10" s="126">
        <f t="shared" si="4"/>
        <v>8506</v>
      </c>
      <c r="K10" s="127">
        <f t="shared" si="5"/>
        <v>22.231366094521515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39.75" customHeight="1">
      <c r="A11" s="119" t="s">
        <v>7</v>
      </c>
      <c r="B11" s="120">
        <v>4216</v>
      </c>
      <c r="C11" s="121">
        <v>236</v>
      </c>
      <c r="D11" s="122">
        <f t="shared" si="0"/>
        <v>4452</v>
      </c>
      <c r="E11" s="120">
        <v>9572</v>
      </c>
      <c r="F11" s="121">
        <v>329</v>
      </c>
      <c r="G11" s="122">
        <f t="shared" si="1"/>
        <v>9901</v>
      </c>
      <c r="H11" s="124">
        <f t="shared" si="2"/>
        <v>13788</v>
      </c>
      <c r="I11" s="125">
        <f t="shared" si="3"/>
        <v>565</v>
      </c>
      <c r="J11" s="126">
        <f t="shared" si="4"/>
        <v>14353</v>
      </c>
      <c r="K11" s="127">
        <f t="shared" si="5"/>
        <v>31.01790566432105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39.75" customHeight="1">
      <c r="A12" s="119" t="s">
        <v>8</v>
      </c>
      <c r="B12" s="120">
        <v>1233</v>
      </c>
      <c r="C12" s="121">
        <v>64</v>
      </c>
      <c r="D12" s="122">
        <f t="shared" si="0"/>
        <v>1297</v>
      </c>
      <c r="E12" s="120">
        <v>5227</v>
      </c>
      <c r="F12" s="121">
        <v>322</v>
      </c>
      <c r="G12" s="122">
        <f t="shared" si="1"/>
        <v>5549</v>
      </c>
      <c r="H12" s="124">
        <f t="shared" si="2"/>
        <v>6460</v>
      </c>
      <c r="I12" s="125">
        <f t="shared" si="3"/>
        <v>386</v>
      </c>
      <c r="J12" s="126">
        <f t="shared" si="4"/>
        <v>6846</v>
      </c>
      <c r="K12" s="127">
        <f t="shared" si="5"/>
        <v>18.945369558866492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39.75" customHeight="1">
      <c r="A13" s="119" t="s">
        <v>9</v>
      </c>
      <c r="B13" s="120">
        <v>1316</v>
      </c>
      <c r="C13" s="121">
        <v>49</v>
      </c>
      <c r="D13" s="122">
        <f t="shared" si="0"/>
        <v>1365</v>
      </c>
      <c r="E13" s="120">
        <v>4904</v>
      </c>
      <c r="F13" s="121">
        <v>139</v>
      </c>
      <c r="G13" s="122">
        <f t="shared" si="1"/>
        <v>5043</v>
      </c>
      <c r="H13" s="124">
        <f t="shared" si="2"/>
        <v>6220</v>
      </c>
      <c r="I13" s="125">
        <f t="shared" si="3"/>
        <v>188</v>
      </c>
      <c r="J13" s="126">
        <f t="shared" si="4"/>
        <v>6408</v>
      </c>
      <c r="K13" s="127">
        <f t="shared" si="5"/>
        <v>21.301498127340825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39.75" customHeight="1">
      <c r="A14" s="119" t="s">
        <v>10</v>
      </c>
      <c r="B14" s="120">
        <v>1583</v>
      </c>
      <c r="C14" s="121">
        <v>84</v>
      </c>
      <c r="D14" s="122">
        <f t="shared" si="0"/>
        <v>1667</v>
      </c>
      <c r="E14" s="120">
        <v>4012</v>
      </c>
      <c r="F14" s="121">
        <v>103</v>
      </c>
      <c r="G14" s="122">
        <f t="shared" si="1"/>
        <v>4115</v>
      </c>
      <c r="H14" s="124">
        <f t="shared" si="2"/>
        <v>5595</v>
      </c>
      <c r="I14" s="125">
        <f t="shared" si="3"/>
        <v>187</v>
      </c>
      <c r="J14" s="126">
        <f t="shared" si="4"/>
        <v>5782</v>
      </c>
      <c r="K14" s="127">
        <f t="shared" si="5"/>
        <v>28.830854375648563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39.75" customHeight="1">
      <c r="A15" s="119" t="s">
        <v>11</v>
      </c>
      <c r="B15" s="120">
        <v>1077</v>
      </c>
      <c r="C15" s="121">
        <v>59</v>
      </c>
      <c r="D15" s="122">
        <f t="shared" si="0"/>
        <v>1136</v>
      </c>
      <c r="E15" s="120">
        <v>3761</v>
      </c>
      <c r="F15" s="128">
        <v>89</v>
      </c>
      <c r="G15" s="122">
        <f t="shared" si="1"/>
        <v>3850</v>
      </c>
      <c r="H15" s="124">
        <f t="shared" si="2"/>
        <v>4838</v>
      </c>
      <c r="I15" s="125">
        <f t="shared" si="3"/>
        <v>148</v>
      </c>
      <c r="J15" s="126">
        <f t="shared" si="4"/>
        <v>4986</v>
      </c>
      <c r="K15" s="127">
        <f t="shared" si="5"/>
        <v>22.78379462494986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39.75" customHeight="1">
      <c r="A16" s="129" t="s">
        <v>28</v>
      </c>
      <c r="B16" s="130">
        <f aca="true" t="shared" si="6" ref="B16:I16">SUM(B6:B15)</f>
        <v>16251</v>
      </c>
      <c r="C16" s="131">
        <f t="shared" si="6"/>
        <v>776</v>
      </c>
      <c r="D16" s="132">
        <f t="shared" si="0"/>
        <v>17027</v>
      </c>
      <c r="E16" s="130">
        <f t="shared" si="6"/>
        <v>58530</v>
      </c>
      <c r="F16" s="131">
        <f t="shared" si="6"/>
        <v>2031</v>
      </c>
      <c r="G16" s="132">
        <f t="shared" si="1"/>
        <v>60561</v>
      </c>
      <c r="H16" s="130">
        <f t="shared" si="6"/>
        <v>74781</v>
      </c>
      <c r="I16" s="131">
        <f t="shared" si="6"/>
        <v>2807</v>
      </c>
      <c r="J16" s="133">
        <f>I16+H16</f>
        <v>77588</v>
      </c>
      <c r="K16" s="134">
        <f t="shared" si="5"/>
        <v>21.94540392844254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ht="12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ht="12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ht="12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ht="12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ht="12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ht="12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ht="12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ht="12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ht="12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ht="12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ht="12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ht="12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ht="12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ht="12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ht="12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ht="12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ht="12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ht="12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ht="12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ht="12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ht="12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ht="12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ht="12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ht="12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ht="12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ht="12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ht="12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ht="12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ht="12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ht="12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ht="12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ht="12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ht="12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ht="12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ht="12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ht="12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ht="12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ht="12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ht="12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ht="12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ht="12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ht="12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ht="12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ht="12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ht="12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ht="12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ht="12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ht="12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ht="12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ht="12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ht="12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ht="12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ht="12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ht="12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ht="12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ht="12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ht="12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ht="12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ht="12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ht="12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ht="12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ht="12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ht="12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ht="12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ht="12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ht="12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ht="12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ht="12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ht="12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ht="12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ht="12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ht="12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ht="12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ht="12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ht="12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ht="12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ht="12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ht="12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ht="12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ht="12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ht="12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ht="12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ht="12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ht="12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ht="12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ht="12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ht="12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ht="12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ht="12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ht="12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ht="12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ht="12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ht="12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ht="12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ht="12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ht="12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ht="12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ht="12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ht="12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ht="12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ht="12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ht="12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ht="12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ht="12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ht="12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ht="12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ht="12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ht="12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ht="12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ht="12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ht="12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ht="12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ht="12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ht="12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ht="12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ht="12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ht="12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ht="12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ht="12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ht="12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ht="12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ht="12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ht="12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ht="12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ht="12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ht="12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ht="12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ht="12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ht="12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ht="12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ht="12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ht="12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ht="12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ht="12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ht="12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ht="12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ht="12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ht="12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ht="12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ht="12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ht="12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ht="12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ht="12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ht="12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ht="12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ht="12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ht="12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ht="12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ht="12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ht="12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ht="12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ht="12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ht="12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ht="12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ht="12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ht="12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ht="12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ht="12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ht="12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ht="12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ht="12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ht="12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ht="12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ht="12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ht="12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ht="12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ht="12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ht="12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ht="12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ht="12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ht="12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ht="12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ht="12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ht="12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ht="12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ht="12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ht="12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ht="12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ht="12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ht="12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ht="12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ht="12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ht="12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ht="12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ht="12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ht="12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ht="12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ht="12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ht="12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ht="12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ht="12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ht="12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ht="12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ht="12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ht="12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ht="12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ht="12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ht="12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ht="12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ht="12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ht="12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ht="12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ht="12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ht="12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ht="12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ht="12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ht="12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ht="12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ht="12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ht="12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ht="12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ht="12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2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ht="12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ht="12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2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ht="12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ht="12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ht="12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ht="12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ht="12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12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ht="12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ht="12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ht="12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ht="12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ht="12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ht="12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ht="12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ht="12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ht="12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ht="12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ht="12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ht="12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ht="12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ht="12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ht="12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ht="12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ht="12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ht="12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ht="12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ht="12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ht="12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ht="12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ht="12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ht="12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ht="12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ht="12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ht="12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ht="12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ht="12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ht="12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2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ht="12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</sheetData>
  <sheetProtection/>
  <mergeCells count="4">
    <mergeCell ref="H4:J4"/>
    <mergeCell ref="E4:G4"/>
    <mergeCell ref="B4:D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Footer>&amp;C&amp;16page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75" zoomScalePageLayoutView="0" workbookViewId="0" topLeftCell="A1">
      <selection activeCell="H16" sqref="H16"/>
    </sheetView>
  </sheetViews>
  <sheetFormatPr defaultColWidth="11.00390625" defaultRowHeight="12.75"/>
  <cols>
    <col min="1" max="1" width="19.50390625" style="67" customWidth="1"/>
    <col min="2" max="2" width="11.00390625" style="67" customWidth="1"/>
    <col min="3" max="3" width="9.50390625" style="67" customWidth="1"/>
    <col min="4" max="4" width="13.50390625" style="67" customWidth="1"/>
    <col min="5" max="5" width="9.75390625" style="67" customWidth="1"/>
    <col min="6" max="6" width="11.25390625" style="67" customWidth="1"/>
    <col min="7" max="7" width="9.75390625" style="67" customWidth="1"/>
    <col min="8" max="16384" width="11.00390625" style="67" customWidth="1"/>
  </cols>
  <sheetData>
    <row r="1" spans="1:22" ht="20.25">
      <c r="A1" s="141" t="s">
        <v>30</v>
      </c>
      <c r="B1" s="142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141"/>
      <c r="B2" s="142" t="s">
        <v>202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">
        <v>282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66"/>
      <c r="B4" s="482" t="s">
        <v>58</v>
      </c>
      <c r="C4" s="483"/>
      <c r="D4" s="482" t="s">
        <v>59</v>
      </c>
      <c r="E4" s="483"/>
      <c r="F4" s="484" t="s">
        <v>28</v>
      </c>
      <c r="G4" s="48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45" t="s">
        <v>54</v>
      </c>
      <c r="B5" s="143" t="s">
        <v>20</v>
      </c>
      <c r="C5" s="144" t="s">
        <v>1</v>
      </c>
      <c r="D5" s="143" t="s">
        <v>20</v>
      </c>
      <c r="E5" s="144" t="s">
        <v>1</v>
      </c>
      <c r="F5" s="143" t="s">
        <v>20</v>
      </c>
      <c r="G5" s="144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146" t="s">
        <v>55</v>
      </c>
      <c r="B6" s="151">
        <v>54</v>
      </c>
      <c r="C6" s="152">
        <v>0.31714336054501674</v>
      </c>
      <c r="D6" s="151">
        <v>44</v>
      </c>
      <c r="E6" s="152">
        <v>0.07265401826257822</v>
      </c>
      <c r="F6" s="153">
        <v>98</v>
      </c>
      <c r="G6" s="154">
        <v>0.12630819198845183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147" t="s">
        <v>12</v>
      </c>
      <c r="B7" s="155">
        <v>404</v>
      </c>
      <c r="C7" s="156">
        <v>2.3727021788923475</v>
      </c>
      <c r="D7" s="155">
        <v>279</v>
      </c>
      <c r="E7" s="157">
        <v>0.46069252489225737</v>
      </c>
      <c r="F7" s="158">
        <v>683</v>
      </c>
      <c r="G7" s="157">
        <v>0.8802907666133939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147" t="s">
        <v>13</v>
      </c>
      <c r="B8" s="155">
        <v>1825</v>
      </c>
      <c r="C8" s="156">
        <v>10.71827098138251</v>
      </c>
      <c r="D8" s="155">
        <v>3834</v>
      </c>
      <c r="E8" s="157">
        <v>6.330806954971021</v>
      </c>
      <c r="F8" s="158">
        <v>5659</v>
      </c>
      <c r="G8" s="157">
        <v>7.293653657782132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147" t="s">
        <v>14</v>
      </c>
      <c r="B9" s="155">
        <v>2875</v>
      </c>
      <c r="C9" s="156">
        <v>16.884947436424504</v>
      </c>
      <c r="D9" s="155">
        <v>10865</v>
      </c>
      <c r="E9" s="157">
        <v>17.940588827793462</v>
      </c>
      <c r="F9" s="158">
        <v>13740</v>
      </c>
      <c r="G9" s="157">
        <v>17.708924060421715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147" t="s">
        <v>15</v>
      </c>
      <c r="B10" s="155">
        <v>3296</v>
      </c>
      <c r="C10" s="156">
        <v>19.35749104363658</v>
      </c>
      <c r="D10" s="155">
        <v>12646</v>
      </c>
      <c r="E10" s="157">
        <v>20.881425339740098</v>
      </c>
      <c r="F10" s="158">
        <v>15942</v>
      </c>
      <c r="G10" s="157">
        <v>20.546991802856112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147" t="s">
        <v>16</v>
      </c>
      <c r="B11" s="155">
        <v>4394</v>
      </c>
      <c r="C11" s="156">
        <v>25.806072708051918</v>
      </c>
      <c r="D11" s="155">
        <v>15885</v>
      </c>
      <c r="E11" s="157">
        <v>26.229751820478526</v>
      </c>
      <c r="F11" s="158">
        <v>20279</v>
      </c>
      <c r="G11" s="157">
        <v>26.136773727896067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147" t="s">
        <v>17</v>
      </c>
      <c r="B12" s="155">
        <v>2542</v>
      </c>
      <c r="C12" s="156">
        <v>14.9292300463969</v>
      </c>
      <c r="D12" s="155">
        <v>9951</v>
      </c>
      <c r="E12" s="157">
        <v>16.431366721157183</v>
      </c>
      <c r="F12" s="158">
        <v>12493</v>
      </c>
      <c r="G12" s="157">
        <v>16.10171676032376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147" t="s">
        <v>18</v>
      </c>
      <c r="B13" s="155">
        <v>1142</v>
      </c>
      <c r="C13" s="156">
        <v>6.706994773007577</v>
      </c>
      <c r="D13" s="155">
        <v>4847</v>
      </c>
      <c r="E13" s="157">
        <v>8.003500602698105</v>
      </c>
      <c r="F13" s="158">
        <v>5989</v>
      </c>
      <c r="G13" s="157">
        <v>7.7189771614167135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147" t="s">
        <v>19</v>
      </c>
      <c r="B14" s="155">
        <v>495</v>
      </c>
      <c r="C14" s="156">
        <v>2.9071474716626535</v>
      </c>
      <c r="D14" s="155">
        <v>2210</v>
      </c>
      <c r="E14" s="159">
        <v>3.64921319000677</v>
      </c>
      <c r="F14" s="158">
        <v>2705</v>
      </c>
      <c r="G14" s="159">
        <v>3.486363870701655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149" t="s">
        <v>28</v>
      </c>
      <c r="B15" s="160">
        <v>17027</v>
      </c>
      <c r="C15" s="161">
        <v>100</v>
      </c>
      <c r="D15" s="160">
        <v>60561</v>
      </c>
      <c r="E15" s="161">
        <v>100</v>
      </c>
      <c r="F15" s="160">
        <v>77588</v>
      </c>
      <c r="G15" s="162">
        <v>100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19.5" customHeight="1">
      <c r="A16" s="149" t="s">
        <v>225</v>
      </c>
      <c r="B16" s="486">
        <v>30.135411925352752</v>
      </c>
      <c r="C16" s="487"/>
      <c r="D16" s="486">
        <v>31.644633301857098</v>
      </c>
      <c r="E16" s="487"/>
      <c r="F16" s="486">
        <v>31.3176192119927</v>
      </c>
      <c r="G16" s="48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15.75">
      <c r="A17" s="150" t="s">
        <v>226</v>
      </c>
      <c r="B17" s="86"/>
      <c r="C17" s="86"/>
      <c r="D17" s="86"/>
      <c r="E17" s="86"/>
      <c r="F17" s="86"/>
      <c r="G17" s="8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5.75">
      <c r="A18" s="85"/>
      <c r="B18" s="86"/>
      <c r="C18" s="86"/>
      <c r="D18" s="86"/>
      <c r="E18" s="86"/>
      <c r="F18" s="86"/>
      <c r="G18" s="8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5.75">
      <c r="A19" s="85"/>
      <c r="B19" s="86"/>
      <c r="C19" s="86"/>
      <c r="D19" s="86"/>
      <c r="E19" s="86"/>
      <c r="F19" s="86"/>
      <c r="G19" s="8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0.25">
      <c r="A22" s="141" t="s">
        <v>31</v>
      </c>
      <c r="B22" s="142" t="s">
        <v>81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/>
      <c r="B23" s="142" t="s">
        <v>202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18.75">
      <c r="A24" s="66"/>
      <c r="B24" s="81" t="s">
        <v>282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81"/>
      <c r="B25" s="482" t="s">
        <v>52</v>
      </c>
      <c r="C25" s="488"/>
      <c r="D25" s="482" t="s">
        <v>53</v>
      </c>
      <c r="E25" s="488"/>
      <c r="F25" s="484" t="s">
        <v>28</v>
      </c>
      <c r="G25" s="485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145" t="s">
        <v>54</v>
      </c>
      <c r="B26" s="163" t="s">
        <v>20</v>
      </c>
      <c r="C26" s="144" t="s">
        <v>1</v>
      </c>
      <c r="D26" s="163" t="s">
        <v>20</v>
      </c>
      <c r="E26" s="144" t="s">
        <v>1</v>
      </c>
      <c r="F26" s="163" t="s">
        <v>20</v>
      </c>
      <c r="G26" s="144" t="s">
        <v>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46" t="s">
        <v>55</v>
      </c>
      <c r="B27" s="151">
        <v>2</v>
      </c>
      <c r="C27" s="156">
        <v>0.25773195876288657</v>
      </c>
      <c r="D27" s="151">
        <v>4</v>
      </c>
      <c r="E27" s="157">
        <v>0.19694731659281145</v>
      </c>
      <c r="F27" s="164">
        <v>6</v>
      </c>
      <c r="G27" s="154">
        <v>0.21375133594584966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147" t="s">
        <v>12</v>
      </c>
      <c r="B28" s="155">
        <v>13</v>
      </c>
      <c r="C28" s="156">
        <v>1.675257731958763</v>
      </c>
      <c r="D28" s="155">
        <v>10</v>
      </c>
      <c r="E28" s="157">
        <v>0.4923682914820286</v>
      </c>
      <c r="F28" s="165">
        <v>23</v>
      </c>
      <c r="G28" s="157">
        <v>0.8193801211257571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147" t="s">
        <v>13</v>
      </c>
      <c r="B29" s="155">
        <v>48</v>
      </c>
      <c r="C29" s="156">
        <v>6.185567010309279</v>
      </c>
      <c r="D29" s="155">
        <v>92</v>
      </c>
      <c r="E29" s="157">
        <v>4.529788281634663</v>
      </c>
      <c r="F29" s="165">
        <v>140</v>
      </c>
      <c r="G29" s="157">
        <v>4.987531172069826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147" t="s">
        <v>14</v>
      </c>
      <c r="B30" s="155">
        <v>91</v>
      </c>
      <c r="C30" s="156">
        <v>11.72680412371134</v>
      </c>
      <c r="D30" s="155">
        <v>248</v>
      </c>
      <c r="E30" s="157">
        <v>12.210733628754308</v>
      </c>
      <c r="F30" s="165">
        <v>339</v>
      </c>
      <c r="G30" s="157">
        <v>12.076950480940505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147" t="s">
        <v>15</v>
      </c>
      <c r="B31" s="155">
        <v>152</v>
      </c>
      <c r="C31" s="156">
        <v>19.587628865979383</v>
      </c>
      <c r="D31" s="155">
        <v>358</v>
      </c>
      <c r="E31" s="157">
        <v>17.626784835056622</v>
      </c>
      <c r="F31" s="165">
        <v>510</v>
      </c>
      <c r="G31" s="157">
        <v>18.168863555397223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147" t="s">
        <v>16</v>
      </c>
      <c r="B32" s="155">
        <v>214</v>
      </c>
      <c r="C32" s="156">
        <v>27.577319587628867</v>
      </c>
      <c r="D32" s="155">
        <v>545</v>
      </c>
      <c r="E32" s="157">
        <v>26.834071885770555</v>
      </c>
      <c r="F32" s="165">
        <v>759</v>
      </c>
      <c r="G32" s="157">
        <v>27.039543997149984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147" t="s">
        <v>17</v>
      </c>
      <c r="B33" s="155">
        <v>163</v>
      </c>
      <c r="C33" s="156">
        <v>21.00515463917526</v>
      </c>
      <c r="D33" s="155">
        <v>439</v>
      </c>
      <c r="E33" s="157">
        <v>21.614967996061054</v>
      </c>
      <c r="F33" s="165">
        <v>602</v>
      </c>
      <c r="G33" s="157">
        <v>21.44638403990025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147" t="s">
        <v>18</v>
      </c>
      <c r="B34" s="155">
        <v>69</v>
      </c>
      <c r="C34" s="156">
        <v>8.891752577319588</v>
      </c>
      <c r="D34" s="155">
        <v>243</v>
      </c>
      <c r="E34" s="157">
        <v>11.964549483013293</v>
      </c>
      <c r="F34" s="165">
        <v>312</v>
      </c>
      <c r="G34" s="157">
        <v>11.115069469184183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147" t="s">
        <v>19</v>
      </c>
      <c r="B35" s="155">
        <v>24</v>
      </c>
      <c r="C35" s="156">
        <v>3.0927835051546393</v>
      </c>
      <c r="D35" s="155">
        <v>92</v>
      </c>
      <c r="E35" s="157">
        <v>4.529788281634663</v>
      </c>
      <c r="F35" s="165">
        <v>116</v>
      </c>
      <c r="G35" s="159">
        <v>4.132525828286427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148" t="s">
        <v>28</v>
      </c>
      <c r="B36" s="160">
        <v>776</v>
      </c>
      <c r="C36" s="166">
        <v>100.00000000000001</v>
      </c>
      <c r="D36" s="160">
        <v>2031</v>
      </c>
      <c r="E36" s="166">
        <v>100</v>
      </c>
      <c r="F36" s="167">
        <v>2807</v>
      </c>
      <c r="G36" s="166">
        <v>100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9.5" customHeight="1">
      <c r="A37" s="148" t="s">
        <v>227</v>
      </c>
      <c r="B37" s="486">
        <v>33.83177570093458</v>
      </c>
      <c r="C37" s="487"/>
      <c r="D37" s="486">
        <v>35.56880733944954</v>
      </c>
      <c r="E37" s="487"/>
      <c r="F37" s="489">
        <v>35.07905138339921</v>
      </c>
      <c r="G37" s="487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9.5" customHeight="1">
      <c r="A38" s="150" t="s">
        <v>228</v>
      </c>
      <c r="B38" s="86"/>
      <c r="C38" s="86"/>
      <c r="D38" s="86"/>
      <c r="E38" s="86"/>
      <c r="F38" s="86"/>
      <c r="G38" s="8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</sheetData>
  <sheetProtection/>
  <mergeCells count="12">
    <mergeCell ref="B25:C25"/>
    <mergeCell ref="D25:E25"/>
    <mergeCell ref="F25:G25"/>
    <mergeCell ref="B37:C37"/>
    <mergeCell ref="D37:E37"/>
    <mergeCell ref="F37:G37"/>
    <mergeCell ref="B4:C4"/>
    <mergeCell ref="D4:E4"/>
    <mergeCell ref="F4:G4"/>
    <mergeCell ref="B16:C16"/>
    <mergeCell ref="D16:E16"/>
    <mergeCell ref="F16:G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&amp;C&amp;16page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25">
      <selection activeCell="H65" sqref="H65"/>
    </sheetView>
  </sheetViews>
  <sheetFormatPr defaultColWidth="11.00390625" defaultRowHeight="12.75"/>
  <cols>
    <col min="1" max="1" width="31.25390625" style="67" customWidth="1"/>
    <col min="2" max="2" width="12.75390625" style="67" customWidth="1"/>
    <col min="3" max="3" width="9.50390625" style="67" customWidth="1"/>
    <col min="4" max="4" width="11.00390625" style="67" customWidth="1"/>
    <col min="5" max="5" width="9.375" style="67" customWidth="1"/>
    <col min="6" max="6" width="12.125" style="67" customWidth="1"/>
    <col min="7" max="7" width="9.25390625" style="67" customWidth="1"/>
    <col min="8" max="16384" width="11.00390625" style="67" customWidth="1"/>
  </cols>
  <sheetData>
    <row r="1" spans="1:22" ht="20.25">
      <c r="A1" s="141" t="s">
        <v>32</v>
      </c>
      <c r="B1" s="142" t="s">
        <v>79</v>
      </c>
      <c r="C1" s="74"/>
      <c r="D1" s="74"/>
      <c r="E1" s="74"/>
      <c r="F1" s="74"/>
      <c r="G1" s="7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" customHeight="1">
      <c r="A2" s="141"/>
      <c r="B2" s="142" t="s">
        <v>186</v>
      </c>
      <c r="C2" s="72"/>
      <c r="D2" s="72"/>
      <c r="E2" s="72"/>
      <c r="F2" s="72"/>
      <c r="G2" s="7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tr">
        <f>couverture!A34</f>
        <v>Situation au 1er avril 2012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81"/>
      <c r="B4" s="490" t="s">
        <v>75</v>
      </c>
      <c r="C4" s="491"/>
      <c r="D4" s="490" t="s">
        <v>76</v>
      </c>
      <c r="E4" s="491"/>
      <c r="F4" s="492" t="s">
        <v>0</v>
      </c>
      <c r="G4" s="493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68" t="s">
        <v>210</v>
      </c>
      <c r="B5" s="143" t="s">
        <v>20</v>
      </c>
      <c r="C5" s="169" t="s">
        <v>1</v>
      </c>
      <c r="D5" s="143" t="s">
        <v>20</v>
      </c>
      <c r="E5" s="169" t="s">
        <v>1</v>
      </c>
      <c r="F5" s="170" t="s">
        <v>20</v>
      </c>
      <c r="G5" s="171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7.75" customHeight="1">
      <c r="A6" s="172" t="s">
        <v>21</v>
      </c>
      <c r="B6" s="173">
        <f>SUM(B7:B8)</f>
        <v>4295</v>
      </c>
      <c r="C6" s="174">
        <f>(B6/$B$18)*100</f>
        <v>33.48666770622174</v>
      </c>
      <c r="D6" s="173">
        <f>SUM(D7:D8)</f>
        <v>292</v>
      </c>
      <c r="E6" s="174">
        <f>(D6/$D$18)*100</f>
        <v>47.172859450726975</v>
      </c>
      <c r="F6" s="173">
        <f>SUM(F7:F8)</f>
        <v>4587</v>
      </c>
      <c r="G6" s="174">
        <f>(F6/$F$18)*100</f>
        <v>34.11677203421346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.75" customHeight="1">
      <c r="A7" s="175" t="s">
        <v>83</v>
      </c>
      <c r="B7" s="176">
        <v>2962</v>
      </c>
      <c r="C7" s="177">
        <f aca="true" t="shared" si="0" ref="C7:C18">(B7/$B$18)*100</f>
        <v>23.09371588959925</v>
      </c>
      <c r="D7" s="176">
        <v>224</v>
      </c>
      <c r="E7" s="177">
        <f aca="true" t="shared" si="1" ref="E7:E18">(D7/$D$18)*100</f>
        <v>36.187399030694664</v>
      </c>
      <c r="F7" s="178">
        <f>D7+B7</f>
        <v>3186</v>
      </c>
      <c r="G7" s="177">
        <f aca="true" t="shared" si="2" ref="G7:G18">(F7/$F$18)*100</f>
        <v>23.69654146522871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.75" customHeight="1">
      <c r="A8" s="179" t="s">
        <v>184</v>
      </c>
      <c r="B8" s="180">
        <v>1333</v>
      </c>
      <c r="C8" s="181">
        <f t="shared" si="0"/>
        <v>10.392951816622485</v>
      </c>
      <c r="D8" s="180">
        <v>68</v>
      </c>
      <c r="E8" s="181">
        <f t="shared" si="1"/>
        <v>10.98546042003231</v>
      </c>
      <c r="F8" s="182">
        <f>D8+B8</f>
        <v>1401</v>
      </c>
      <c r="G8" s="181">
        <f t="shared" si="2"/>
        <v>10.420230568984753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33.75" customHeight="1">
      <c r="A9" s="172" t="s">
        <v>22</v>
      </c>
      <c r="B9" s="183">
        <f>SUM(B10:B13)</f>
        <v>6677</v>
      </c>
      <c r="C9" s="174">
        <f t="shared" si="0"/>
        <v>52.05831903945112</v>
      </c>
      <c r="D9" s="183">
        <f>SUM(D10:D13)</f>
        <v>163</v>
      </c>
      <c r="E9" s="174">
        <f t="shared" si="1"/>
        <v>26.33279483037157</v>
      </c>
      <c r="F9" s="173">
        <f>SUM(F10:F13)</f>
        <v>6840</v>
      </c>
      <c r="G9" s="174">
        <f t="shared" si="2"/>
        <v>50.87393082930457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.75" customHeight="1">
      <c r="A10" s="175" t="s">
        <v>23</v>
      </c>
      <c r="B10" s="180">
        <v>1764</v>
      </c>
      <c r="C10" s="181">
        <f t="shared" si="0"/>
        <v>13.753313581786994</v>
      </c>
      <c r="D10" s="180">
        <v>33</v>
      </c>
      <c r="E10" s="181">
        <f t="shared" si="1"/>
        <v>5.3311793214862675</v>
      </c>
      <c r="F10" s="182">
        <f aca="true" t="shared" si="3" ref="F10:F18">D10+B10</f>
        <v>1797</v>
      </c>
      <c r="G10" s="181">
        <f t="shared" si="2"/>
        <v>13.365563406470807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>
      <c r="A11" s="179" t="s">
        <v>24</v>
      </c>
      <c r="B11" s="180">
        <v>1887</v>
      </c>
      <c r="C11" s="181">
        <f t="shared" si="0"/>
        <v>14.712303134258537</v>
      </c>
      <c r="D11" s="180">
        <v>22</v>
      </c>
      <c r="E11" s="181">
        <f t="shared" si="1"/>
        <v>3.5541195476575123</v>
      </c>
      <c r="F11" s="182">
        <f t="shared" si="3"/>
        <v>1909</v>
      </c>
      <c r="G11" s="181">
        <f t="shared" si="2"/>
        <v>14.198586835254742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>
      <c r="A12" s="179" t="s">
        <v>25</v>
      </c>
      <c r="B12" s="180">
        <v>891</v>
      </c>
      <c r="C12" s="181">
        <f t="shared" si="0"/>
        <v>6.946826758147513</v>
      </c>
      <c r="D12" s="180">
        <v>8</v>
      </c>
      <c r="E12" s="181">
        <f t="shared" si="1"/>
        <v>1.2924071082390953</v>
      </c>
      <c r="F12" s="182">
        <f t="shared" si="3"/>
        <v>899</v>
      </c>
      <c r="G12" s="181">
        <f t="shared" si="2"/>
        <v>6.686500557828189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.75" customHeight="1">
      <c r="A13" s="184" t="s">
        <v>82</v>
      </c>
      <c r="B13" s="185">
        <v>2135</v>
      </c>
      <c r="C13" s="174">
        <f t="shared" si="0"/>
        <v>16.64587556525807</v>
      </c>
      <c r="D13" s="185">
        <v>100</v>
      </c>
      <c r="E13" s="174">
        <f t="shared" si="1"/>
        <v>16.15508885298869</v>
      </c>
      <c r="F13" s="186">
        <f t="shared" si="3"/>
        <v>2235</v>
      </c>
      <c r="G13" s="174">
        <f t="shared" si="2"/>
        <v>16.623280029750838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3" customHeight="1">
      <c r="A14" s="172" t="s">
        <v>84</v>
      </c>
      <c r="B14" s="173">
        <v>995</v>
      </c>
      <c r="C14" s="174">
        <f t="shared" si="0"/>
        <v>7.7576797130828</v>
      </c>
      <c r="D14" s="173">
        <v>102</v>
      </c>
      <c r="E14" s="174">
        <f t="shared" si="1"/>
        <v>16.478190630048463</v>
      </c>
      <c r="F14" s="173">
        <f t="shared" si="3"/>
        <v>1097</v>
      </c>
      <c r="G14" s="174">
        <f t="shared" si="2"/>
        <v>8.159166976571216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3" customHeight="1">
      <c r="A15" s="172" t="s">
        <v>26</v>
      </c>
      <c r="B15" s="173">
        <v>654</v>
      </c>
      <c r="C15" s="174">
        <f t="shared" si="0"/>
        <v>5.099017620458444</v>
      </c>
      <c r="D15" s="173">
        <v>30</v>
      </c>
      <c r="E15" s="174">
        <f t="shared" si="1"/>
        <v>4.846526655896607</v>
      </c>
      <c r="F15" s="173">
        <f t="shared" si="3"/>
        <v>684</v>
      </c>
      <c r="G15" s="174">
        <f t="shared" si="2"/>
        <v>5.087393082930458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3" customHeight="1">
      <c r="A16" s="172" t="s">
        <v>211</v>
      </c>
      <c r="B16" s="173">
        <v>5</v>
      </c>
      <c r="C16" s="174">
        <f t="shared" si="0"/>
        <v>0.0389833151411196</v>
      </c>
      <c r="D16" s="173">
        <v>0</v>
      </c>
      <c r="E16" s="174">
        <f t="shared" si="1"/>
        <v>0</v>
      </c>
      <c r="F16" s="173">
        <f t="shared" si="3"/>
        <v>5</v>
      </c>
      <c r="G16" s="174">
        <f t="shared" si="2"/>
        <v>0.03718854592785422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3" customHeight="1">
      <c r="A17" s="172" t="s">
        <v>183</v>
      </c>
      <c r="B17" s="173">
        <v>200</v>
      </c>
      <c r="C17" s="174">
        <f t="shared" si="0"/>
        <v>1.559332605644784</v>
      </c>
      <c r="D17" s="173">
        <v>32</v>
      </c>
      <c r="E17" s="174">
        <f t="shared" si="1"/>
        <v>5.169628432956381</v>
      </c>
      <c r="F17" s="173">
        <f t="shared" si="3"/>
        <v>232</v>
      </c>
      <c r="G17" s="174">
        <f t="shared" si="2"/>
        <v>1.7255485310524357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3" customHeight="1">
      <c r="A18" s="187" t="s">
        <v>28</v>
      </c>
      <c r="B18" s="173">
        <f>SUM(B14:B17)+B9+B6</f>
        <v>12826</v>
      </c>
      <c r="C18" s="188">
        <f t="shared" si="0"/>
        <v>100</v>
      </c>
      <c r="D18" s="173">
        <f>SUM(D14:D17)+D9+D6</f>
        <v>619</v>
      </c>
      <c r="E18" s="174">
        <f t="shared" si="1"/>
        <v>100</v>
      </c>
      <c r="F18" s="173">
        <f t="shared" si="3"/>
        <v>13445</v>
      </c>
      <c r="G18" s="174">
        <f t="shared" si="2"/>
        <v>100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2.75">
      <c r="A19" s="8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 t="s">
        <v>33</v>
      </c>
      <c r="B23" s="142" t="s">
        <v>79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0.25">
      <c r="A24" s="141"/>
      <c r="B24" s="142" t="s">
        <v>187</v>
      </c>
      <c r="C24" s="74"/>
      <c r="D24" s="74"/>
      <c r="E24" s="74"/>
      <c r="F24" s="74"/>
      <c r="G24" s="7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4.25" customHeight="1">
      <c r="A25" s="74"/>
      <c r="B25" s="81" t="str">
        <f>couverture!A34</f>
        <v>Situation au 1er avril 2012</v>
      </c>
      <c r="C25" s="74"/>
      <c r="D25" s="74"/>
      <c r="E25" s="74"/>
      <c r="F25" s="74"/>
      <c r="G25" s="74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81"/>
      <c r="B26" s="490" t="s">
        <v>75</v>
      </c>
      <c r="C26" s="491"/>
      <c r="D26" s="490" t="s">
        <v>76</v>
      </c>
      <c r="E26" s="491"/>
      <c r="F26" s="492" t="s">
        <v>0</v>
      </c>
      <c r="G26" s="493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68" t="s">
        <v>45</v>
      </c>
      <c r="B27" s="143" t="s">
        <v>20</v>
      </c>
      <c r="C27" s="169" t="s">
        <v>1</v>
      </c>
      <c r="D27" s="143" t="s">
        <v>20</v>
      </c>
      <c r="E27" s="169" t="s">
        <v>1</v>
      </c>
      <c r="F27" s="143" t="s">
        <v>20</v>
      </c>
      <c r="G27" s="169" t="s">
        <v>1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2.25" customHeight="1">
      <c r="A28" s="189" t="s">
        <v>42</v>
      </c>
      <c r="B28" s="190">
        <v>1345</v>
      </c>
      <c r="C28" s="191">
        <f>(B28/$B$32)*100</f>
        <v>1.798585202123534</v>
      </c>
      <c r="D28" s="190">
        <v>76</v>
      </c>
      <c r="E28" s="191">
        <f>(D28/$D$32)*100</f>
        <v>2.7075169219807624</v>
      </c>
      <c r="F28" s="192">
        <f>B28+D28</f>
        <v>1421</v>
      </c>
      <c r="G28" s="191">
        <f>(F28/$F$32)*100</f>
        <v>1.8314687838325512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32.25" customHeight="1">
      <c r="A29" s="193" t="s">
        <v>43</v>
      </c>
      <c r="B29" s="194">
        <v>6139</v>
      </c>
      <c r="C29" s="195">
        <f>(B29/$B$32)*100</f>
        <v>8.209304502480578</v>
      </c>
      <c r="D29" s="194">
        <v>252</v>
      </c>
      <c r="E29" s="195">
        <f>(D29/$D$32)*100</f>
        <v>8.977556109725686</v>
      </c>
      <c r="F29" s="196">
        <f>B29+D29</f>
        <v>6391</v>
      </c>
      <c r="G29" s="195">
        <f>(F29/$F$32)*100</f>
        <v>8.23709852038975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32.25" customHeight="1">
      <c r="A30" s="197" t="s">
        <v>44</v>
      </c>
      <c r="B30" s="198">
        <v>55390</v>
      </c>
      <c r="C30" s="181">
        <f>(B30/$B$32)*100</f>
        <v>74.06961661384577</v>
      </c>
      <c r="D30" s="198">
        <v>1706</v>
      </c>
      <c r="E30" s="181">
        <f>(D30/$D$32)*100</f>
        <v>60.77662985393659</v>
      </c>
      <c r="F30" s="199">
        <f>B30+D30</f>
        <v>57096</v>
      </c>
      <c r="G30" s="181">
        <f>(F30/$F$32)*100</f>
        <v>73.58869928339435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32.25" customHeight="1">
      <c r="A31" s="200" t="s">
        <v>185</v>
      </c>
      <c r="B31" s="201">
        <v>11907</v>
      </c>
      <c r="C31" s="202">
        <f>(B31/$B$32)*100</f>
        <v>15.922493681550126</v>
      </c>
      <c r="D31" s="201">
        <v>773</v>
      </c>
      <c r="E31" s="202">
        <f>(D31/$D$32)*100</f>
        <v>27.538297114356965</v>
      </c>
      <c r="F31" s="203">
        <f>B31+D31</f>
        <v>12680</v>
      </c>
      <c r="G31" s="202">
        <f>(F31/$F$32)*100</f>
        <v>16.34273341238336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.75" customHeight="1">
      <c r="A32" s="187" t="s">
        <v>28</v>
      </c>
      <c r="B32" s="204">
        <f aca="true" t="shared" si="4" ref="B32:G32">SUM(B28:B31)</f>
        <v>74781</v>
      </c>
      <c r="C32" s="174">
        <f t="shared" si="4"/>
        <v>100</v>
      </c>
      <c r="D32" s="204">
        <f t="shared" si="4"/>
        <v>2807</v>
      </c>
      <c r="E32" s="174">
        <f t="shared" si="4"/>
        <v>100</v>
      </c>
      <c r="F32" s="204">
        <f>B32+D32</f>
        <v>77588</v>
      </c>
      <c r="G32" s="174">
        <f t="shared" si="4"/>
        <v>100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6">
    <mergeCell ref="B4:C4"/>
    <mergeCell ref="D4:E4"/>
    <mergeCell ref="F4:G4"/>
    <mergeCell ref="F26:G26"/>
    <mergeCell ref="D26:E26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&amp;C&amp;16page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16">
      <selection activeCell="H65" sqref="H65"/>
    </sheetView>
  </sheetViews>
  <sheetFormatPr defaultColWidth="11.00390625" defaultRowHeight="12.75"/>
  <cols>
    <col min="1" max="1" width="12.87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86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avril 2012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9">
      <selection activeCell="H65" sqref="H65"/>
    </sheetView>
  </sheetViews>
  <sheetFormatPr defaultColWidth="11.00390625" defaultRowHeight="12.75"/>
  <cols>
    <col min="1" max="1" width="18.625" style="67" customWidth="1"/>
    <col min="2" max="2" width="11.875" style="67" customWidth="1"/>
    <col min="3" max="3" width="10.375" style="67" customWidth="1"/>
    <col min="4" max="4" width="11.875" style="67" customWidth="1"/>
    <col min="5" max="5" width="10.375" style="67" customWidth="1"/>
    <col min="6" max="6" width="11.875" style="67" customWidth="1"/>
    <col min="7" max="7" width="10.375" style="67" customWidth="1"/>
    <col min="8" max="8" width="10.00390625" style="67" customWidth="1"/>
    <col min="9" max="16384" width="11.00390625" style="67" customWidth="1"/>
  </cols>
  <sheetData>
    <row r="1" spans="1:22" ht="20.25">
      <c r="A1" s="141" t="s">
        <v>85</v>
      </c>
      <c r="B1" s="142" t="s">
        <v>243</v>
      </c>
      <c r="C1" s="81"/>
      <c r="D1" s="81"/>
      <c r="E1" s="81"/>
      <c r="F1" s="81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56.25">
      <c r="A3" s="205"/>
      <c r="B3" s="206" t="s">
        <v>56</v>
      </c>
      <c r="C3" s="207" t="s">
        <v>229</v>
      </c>
      <c r="D3" s="206" t="s">
        <v>57</v>
      </c>
      <c r="E3" s="207" t="s">
        <v>229</v>
      </c>
      <c r="F3" s="208" t="s">
        <v>28</v>
      </c>
      <c r="G3" s="207" t="s">
        <v>229</v>
      </c>
      <c r="H3" s="209" t="s">
        <v>87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7.5" customHeight="1">
      <c r="A4" s="387" t="s">
        <v>283</v>
      </c>
      <c r="B4" s="367">
        <v>74781</v>
      </c>
      <c r="C4" s="368">
        <f>(($B$4-$B$5)/$B$5)*100</f>
        <v>5.092963447025591</v>
      </c>
      <c r="D4" s="367">
        <v>2807</v>
      </c>
      <c r="E4" s="368">
        <f>(($D$4-$D$5)/$D$5)*100</f>
        <v>7.0148684712161655</v>
      </c>
      <c r="F4" s="369">
        <f>B4+D4</f>
        <v>77588</v>
      </c>
      <c r="G4" s="368">
        <f>(($F$4-$F$5)/$F$5)*100</f>
        <v>5.161290322580645</v>
      </c>
      <c r="H4" s="370">
        <f>(D4/F4)*100</f>
        <v>3.6178274990977983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37.5" customHeight="1">
      <c r="A5" s="240" t="s">
        <v>279</v>
      </c>
      <c r="B5" s="405">
        <v>71157</v>
      </c>
      <c r="C5" s="406">
        <v>1.9864986885668832</v>
      </c>
      <c r="D5" s="405">
        <v>2623</v>
      </c>
      <c r="E5" s="406">
        <v>2.6614481409001955</v>
      </c>
      <c r="F5" s="405">
        <v>73780</v>
      </c>
      <c r="G5" s="406">
        <v>2.0103420623289</v>
      </c>
      <c r="H5" s="407">
        <v>3.5551640010843046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37.5" customHeight="1">
      <c r="A6" s="240" t="s">
        <v>277</v>
      </c>
      <c r="B6" s="242">
        <v>69771</v>
      </c>
      <c r="C6" s="241">
        <v>-1.4241512312974187</v>
      </c>
      <c r="D6" s="242">
        <v>2555</v>
      </c>
      <c r="E6" s="241">
        <v>0.5509641873278237</v>
      </c>
      <c r="F6" s="242">
        <v>72326</v>
      </c>
      <c r="G6" s="241">
        <v>-1.3557010365521003</v>
      </c>
      <c r="H6" s="243">
        <v>3.532616209938335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37.5" customHeight="1">
      <c r="A7" s="240" t="s">
        <v>275</v>
      </c>
      <c r="B7" s="242">
        <v>70779</v>
      </c>
      <c r="C7" s="241">
        <v>1.904803040774015</v>
      </c>
      <c r="D7" s="242">
        <v>2541</v>
      </c>
      <c r="E7" s="241">
        <v>3.418803418803419</v>
      </c>
      <c r="F7" s="242">
        <v>73320</v>
      </c>
      <c r="G7" s="241">
        <v>1.956530808059739</v>
      </c>
      <c r="H7" s="243">
        <v>3.465630114566285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8" s="83" customFormat="1" ht="37.5" customHeight="1">
      <c r="A8" s="210" t="s">
        <v>273</v>
      </c>
      <c r="B8" s="212">
        <v>69456</v>
      </c>
      <c r="C8" s="211">
        <v>7.330943256273953</v>
      </c>
      <c r="D8" s="212">
        <v>2457</v>
      </c>
      <c r="E8" s="211">
        <v>8.572691117984977</v>
      </c>
      <c r="F8" s="212">
        <v>71913</v>
      </c>
      <c r="G8" s="211">
        <v>7.372900335946249</v>
      </c>
      <c r="H8" s="213">
        <v>3.416628426014768</v>
      </c>
    </row>
    <row r="9" spans="1:22" ht="37.5" customHeight="1">
      <c r="A9" s="240" t="s">
        <v>271</v>
      </c>
      <c r="B9" s="242">
        <v>64712</v>
      </c>
      <c r="C9" s="241">
        <v>0.1904349037761848</v>
      </c>
      <c r="D9" s="242">
        <v>2263</v>
      </c>
      <c r="E9" s="241">
        <v>-3.125</v>
      </c>
      <c r="F9" s="242">
        <v>66975</v>
      </c>
      <c r="G9" s="241">
        <v>0.0747104968248039</v>
      </c>
      <c r="H9" s="243">
        <v>3.3788727136991414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37.5" customHeight="1">
      <c r="A10" s="240" t="s">
        <v>269</v>
      </c>
      <c r="B10" s="242">
        <v>64589</v>
      </c>
      <c r="C10" s="241">
        <v>-2.621818839705705</v>
      </c>
      <c r="D10" s="242">
        <v>2336</v>
      </c>
      <c r="E10" s="241">
        <v>0.21450021450021448</v>
      </c>
      <c r="F10" s="242">
        <v>66925</v>
      </c>
      <c r="G10" s="241">
        <v>-2.525524694504726</v>
      </c>
      <c r="H10" s="243">
        <v>3.4904744116548376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37.5" customHeight="1">
      <c r="A11" s="240" t="s">
        <v>267</v>
      </c>
      <c r="B11" s="242">
        <v>66328</v>
      </c>
      <c r="C11" s="241">
        <v>1.3709098133912059</v>
      </c>
      <c r="D11" s="242">
        <v>2331</v>
      </c>
      <c r="E11" s="241">
        <v>0.21496130696474636</v>
      </c>
      <c r="F11" s="242">
        <v>68659</v>
      </c>
      <c r="G11" s="241">
        <v>1.33122776982452</v>
      </c>
      <c r="H11" s="243">
        <v>3.3950392519553154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37.5" customHeight="1">
      <c r="A12" s="210" t="s">
        <v>265</v>
      </c>
      <c r="B12" s="212">
        <v>65431</v>
      </c>
      <c r="C12" s="211">
        <v>2.533926724543204</v>
      </c>
      <c r="D12" s="212">
        <v>2326</v>
      </c>
      <c r="E12" s="211">
        <v>2.241758241758242</v>
      </c>
      <c r="F12" s="212">
        <v>67757</v>
      </c>
      <c r="G12" s="211">
        <v>2.523869327724735</v>
      </c>
      <c r="H12" s="213">
        <v>3.4328556459111237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37.5" customHeight="1">
      <c r="A13" s="240" t="s">
        <v>263</v>
      </c>
      <c r="B13" s="242">
        <v>63814</v>
      </c>
      <c r="C13" s="241">
        <v>-0.26880880192542117</v>
      </c>
      <c r="D13" s="242">
        <v>2275</v>
      </c>
      <c r="E13" s="241">
        <v>-1.981904351572598</v>
      </c>
      <c r="F13" s="242">
        <v>66089</v>
      </c>
      <c r="G13" s="241">
        <v>-0.3287737342965298</v>
      </c>
      <c r="H13" s="243">
        <v>3.4423277701281605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7.5" customHeight="1">
      <c r="A14" s="240" t="s">
        <v>260</v>
      </c>
      <c r="B14" s="242">
        <v>63986</v>
      </c>
      <c r="C14" s="241">
        <v>-3.176212453658168</v>
      </c>
      <c r="D14" s="242">
        <v>2321</v>
      </c>
      <c r="E14" s="241">
        <v>-4.603370324702015</v>
      </c>
      <c r="F14" s="242">
        <v>66307</v>
      </c>
      <c r="G14" s="241">
        <v>-3.2268892845675587</v>
      </c>
      <c r="H14" s="243">
        <v>3.5003845747809432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7.5" customHeight="1">
      <c r="A15" s="240" t="s">
        <v>254</v>
      </c>
      <c r="B15" s="242">
        <v>66085</v>
      </c>
      <c r="C15" s="241">
        <v>0.344680980290929</v>
      </c>
      <c r="D15" s="242">
        <v>2433</v>
      </c>
      <c r="E15" s="241">
        <v>1.9698239731768652</v>
      </c>
      <c r="F15" s="242">
        <v>68518</v>
      </c>
      <c r="G15" s="241">
        <v>0.40150049821229705</v>
      </c>
      <c r="H15" s="243">
        <v>3.5508917364780053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7.5" customHeight="1">
      <c r="A16" s="210" t="s">
        <v>240</v>
      </c>
      <c r="B16" s="212">
        <v>65858</v>
      </c>
      <c r="C16" s="211">
        <v>3.06093705987293</v>
      </c>
      <c r="D16" s="212">
        <v>2386</v>
      </c>
      <c r="E16" s="211">
        <v>4.833040421792618</v>
      </c>
      <c r="F16" s="212">
        <v>68244</v>
      </c>
      <c r="G16" s="211">
        <v>3.1218834053612983</v>
      </c>
      <c r="H16" s="213">
        <v>3.4962780610749666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7.5" customHeight="1">
      <c r="A17" s="240" t="s">
        <v>237</v>
      </c>
      <c r="B17" s="242">
        <v>63902</v>
      </c>
      <c r="C17" s="241">
        <v>-0.659142492926655</v>
      </c>
      <c r="D17" s="242">
        <v>2276</v>
      </c>
      <c r="E17" s="241">
        <v>-4.610226320201174</v>
      </c>
      <c r="F17" s="242">
        <v>66178</v>
      </c>
      <c r="G17" s="241">
        <v>-0.8004556901307112</v>
      </c>
      <c r="H17" s="243">
        <v>3.4392094049381967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7.5" customHeight="1">
      <c r="A18" s="240" t="s">
        <v>235</v>
      </c>
      <c r="B18" s="242">
        <v>64326</v>
      </c>
      <c r="C18" s="241">
        <v>-2.0346623617922086</v>
      </c>
      <c r="D18" s="242">
        <v>2386</v>
      </c>
      <c r="E18" s="241">
        <v>-4.13820811570912</v>
      </c>
      <c r="F18" s="242">
        <v>66712</v>
      </c>
      <c r="G18" s="241">
        <v>-2.1114877257853886</v>
      </c>
      <c r="H18" s="243">
        <v>3.5765679338050123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37.5" customHeight="1">
      <c r="A19" s="240" t="s">
        <v>233</v>
      </c>
      <c r="B19" s="242">
        <v>65662</v>
      </c>
      <c r="C19" s="241">
        <v>2.183351748393221</v>
      </c>
      <c r="D19" s="242">
        <v>2489</v>
      </c>
      <c r="E19" s="241">
        <v>1.1377488825680617</v>
      </c>
      <c r="F19" s="242">
        <v>68151</v>
      </c>
      <c r="G19" s="241">
        <v>2.1447841726618706</v>
      </c>
      <c r="H19" s="243">
        <v>3.6521841205558245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37.5" customHeight="1">
      <c r="A20" s="210" t="s">
        <v>232</v>
      </c>
      <c r="B20" s="212">
        <v>64259</v>
      </c>
      <c r="C20" s="211">
        <v>4.275931455277164</v>
      </c>
      <c r="D20" s="212">
        <v>2461</v>
      </c>
      <c r="E20" s="211">
        <v>3.4468263976460696</v>
      </c>
      <c r="F20" s="212">
        <v>66720</v>
      </c>
      <c r="G20" s="211">
        <v>4.245113510304205</v>
      </c>
      <c r="H20" s="213">
        <v>3.688549160671463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.75" customHeight="1">
      <c r="A21" s="408" t="s">
        <v>230</v>
      </c>
      <c r="B21" s="409"/>
      <c r="C21" s="409"/>
      <c r="D21" s="409"/>
      <c r="E21" s="409"/>
      <c r="F21" s="409"/>
      <c r="G21" s="409"/>
      <c r="H21" s="41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5" r:id="rId1"/>
  <headerFooter alignWithMargins="0">
    <oddFooter>&amp;C&amp;16page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7"/>
  <sheetViews>
    <sheetView zoomScale="75" zoomScaleNormal="75" zoomScaleSheetLayoutView="70" zoomScalePageLayoutView="0" workbookViewId="0" topLeftCell="A1">
      <selection activeCell="H65" sqref="H65"/>
    </sheetView>
  </sheetViews>
  <sheetFormatPr defaultColWidth="11.00390625" defaultRowHeight="12.75"/>
  <cols>
    <col min="1" max="1" width="18.625" style="67" customWidth="1"/>
    <col min="2" max="3" width="9.875" style="67" customWidth="1"/>
    <col min="4" max="4" width="10.625" style="67" customWidth="1"/>
    <col min="5" max="5" width="12.625" style="67" customWidth="1"/>
    <col min="6" max="6" width="12.50390625" style="67" customWidth="1"/>
    <col min="7" max="8" width="12.625" style="67" customWidth="1"/>
    <col min="9" max="9" width="10.625" style="67" customWidth="1"/>
    <col min="10" max="10" width="11.75390625" style="67" customWidth="1"/>
    <col min="11" max="11" width="12.875" style="67" customWidth="1"/>
    <col min="12" max="12" width="9.625" style="83" customWidth="1"/>
    <col min="13" max="13" width="7.125" style="83" customWidth="1"/>
    <col min="14" max="16384" width="11.00390625" style="83" customWidth="1"/>
  </cols>
  <sheetData>
    <row r="1" spans="1:22" ht="22.5">
      <c r="A1" s="218" t="s">
        <v>72</v>
      </c>
      <c r="B1" s="219" t="s">
        <v>244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3.25">
      <c r="A2" s="220"/>
      <c r="B2" s="219" t="s">
        <v>249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73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283</v>
      </c>
      <c r="B5" s="216">
        <v>98</v>
      </c>
      <c r="C5" s="216">
        <v>683</v>
      </c>
      <c r="D5" s="216">
        <v>5659</v>
      </c>
      <c r="E5" s="216">
        <v>13740</v>
      </c>
      <c r="F5" s="216">
        <v>15942</v>
      </c>
      <c r="G5" s="216">
        <v>20279</v>
      </c>
      <c r="H5" s="216">
        <v>12493</v>
      </c>
      <c r="I5" s="216">
        <v>5989</v>
      </c>
      <c r="J5" s="216">
        <v>2705</v>
      </c>
      <c r="K5" s="216">
        <f>SUM(B5:J5)</f>
        <v>77588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255</v>
      </c>
      <c r="B6" s="217">
        <f aca="true" t="shared" si="0" ref="B6:J6">(B5/$K$5)*100</f>
        <v>0.12630819198845183</v>
      </c>
      <c r="C6" s="217">
        <f t="shared" si="0"/>
        <v>0.8802907666133939</v>
      </c>
      <c r="D6" s="217">
        <f t="shared" si="0"/>
        <v>7.293653657782132</v>
      </c>
      <c r="E6" s="217">
        <f t="shared" si="0"/>
        <v>17.708924060421715</v>
      </c>
      <c r="F6" s="217">
        <f t="shared" si="0"/>
        <v>20.546991802856112</v>
      </c>
      <c r="G6" s="217">
        <f t="shared" si="0"/>
        <v>26.136773727896067</v>
      </c>
      <c r="H6" s="217">
        <f t="shared" si="0"/>
        <v>16.10171676032376</v>
      </c>
      <c r="I6" s="217">
        <f t="shared" si="0"/>
        <v>7.7189771614167135</v>
      </c>
      <c r="J6" s="217">
        <f t="shared" si="0"/>
        <v>3.486363870701655</v>
      </c>
      <c r="K6" s="217">
        <f>SUM(B6:J6)</f>
        <v>100.00000000000001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388" t="s">
        <v>279</v>
      </c>
      <c r="B7" s="244">
        <v>80</v>
      </c>
      <c r="C7" s="244">
        <v>637</v>
      </c>
      <c r="D7" s="244">
        <v>5365</v>
      </c>
      <c r="E7" s="244">
        <v>13086</v>
      </c>
      <c r="F7" s="244">
        <v>15239</v>
      </c>
      <c r="G7" s="244">
        <v>19266</v>
      </c>
      <c r="H7" s="244">
        <v>11823</v>
      </c>
      <c r="I7" s="244">
        <v>5719</v>
      </c>
      <c r="J7" s="244">
        <v>2565</v>
      </c>
      <c r="K7" s="244">
        <v>73780</v>
      </c>
      <c r="L7" s="66" t="s">
        <v>261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255</v>
      </c>
      <c r="B8" s="245">
        <v>0.10843046896177824</v>
      </c>
      <c r="C8" s="245">
        <v>0.8633776091081594</v>
      </c>
      <c r="D8" s="245">
        <v>7.271618324749254</v>
      </c>
      <c r="E8" s="245">
        <v>17.73651396042288</v>
      </c>
      <c r="F8" s="245">
        <v>20.654648956356738</v>
      </c>
      <c r="G8" s="245">
        <v>26.11276768772025</v>
      </c>
      <c r="H8" s="245">
        <v>16.024667931688803</v>
      </c>
      <c r="I8" s="245">
        <v>7.751423149905124</v>
      </c>
      <c r="J8" s="245">
        <v>3.4765519110870153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277</v>
      </c>
      <c r="B9" s="244">
        <v>78</v>
      </c>
      <c r="C9" s="244">
        <v>616</v>
      </c>
      <c r="D9" s="244">
        <v>5328</v>
      </c>
      <c r="E9" s="244">
        <v>12847</v>
      </c>
      <c r="F9" s="244">
        <v>14867</v>
      </c>
      <c r="G9" s="244">
        <v>18811</v>
      </c>
      <c r="H9" s="244">
        <v>11582</v>
      </c>
      <c r="I9" s="244">
        <v>5630</v>
      </c>
      <c r="J9" s="244">
        <v>2567</v>
      </c>
      <c r="K9" s="244">
        <v>72326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255</v>
      </c>
      <c r="B10" s="245">
        <v>0.10784503498050493</v>
      </c>
      <c r="C10" s="245">
        <v>0.8516992506152697</v>
      </c>
      <c r="D10" s="245">
        <v>7.366645466360645</v>
      </c>
      <c r="E10" s="245">
        <v>17.762630312750602</v>
      </c>
      <c r="F10" s="245">
        <v>20.55554019301496</v>
      </c>
      <c r="G10" s="245">
        <v>26.00862760279844</v>
      </c>
      <c r="H10" s="245">
        <v>16.013605065951385</v>
      </c>
      <c r="I10" s="245">
        <v>7.784199319746703</v>
      </c>
      <c r="J10" s="245">
        <v>3.5492077537814892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412" t="s">
        <v>275</v>
      </c>
      <c r="B11" s="335">
        <v>97</v>
      </c>
      <c r="C11" s="335">
        <v>716</v>
      </c>
      <c r="D11" s="335">
        <v>5586</v>
      </c>
      <c r="E11" s="335">
        <v>13019</v>
      </c>
      <c r="F11" s="335">
        <v>15087</v>
      </c>
      <c r="G11" s="335">
        <v>18844</v>
      </c>
      <c r="H11" s="335">
        <v>11706</v>
      </c>
      <c r="I11" s="335">
        <v>5735</v>
      </c>
      <c r="J11" s="335">
        <v>2530</v>
      </c>
      <c r="K11" s="335">
        <v>73320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255</v>
      </c>
      <c r="B12" s="334">
        <v>0.13229678123295144</v>
      </c>
      <c r="C12" s="334">
        <v>0.9765411893071467</v>
      </c>
      <c r="D12" s="334">
        <v>7.618657937806874</v>
      </c>
      <c r="E12" s="334">
        <v>17.756410256410255</v>
      </c>
      <c r="F12" s="334">
        <v>20.576923076923077</v>
      </c>
      <c r="G12" s="334">
        <v>25.70103655210038</v>
      </c>
      <c r="H12" s="334">
        <v>15.965630114566284</v>
      </c>
      <c r="I12" s="334">
        <v>7.821876704855428</v>
      </c>
      <c r="J12" s="334">
        <v>3.450627386797599</v>
      </c>
      <c r="K12" s="334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0" ht="24.75" customHeight="1">
      <c r="A13" s="390" t="s">
        <v>273</v>
      </c>
      <c r="B13" s="374">
        <v>77</v>
      </c>
      <c r="C13" s="374">
        <v>732</v>
      </c>
      <c r="D13" s="374">
        <v>5460</v>
      </c>
      <c r="E13" s="374">
        <v>12608</v>
      </c>
      <c r="F13" s="374">
        <v>14691</v>
      </c>
      <c r="G13" s="374">
        <v>18795</v>
      </c>
      <c r="H13" s="374">
        <v>11364</v>
      </c>
      <c r="I13" s="374">
        <v>5701</v>
      </c>
      <c r="J13" s="374">
        <v>2485</v>
      </c>
      <c r="K13" s="374">
        <v>71913</v>
      </c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24.75" customHeight="1">
      <c r="A14" s="411" t="s">
        <v>255</v>
      </c>
      <c r="B14" s="217">
        <v>0.10707382531670213</v>
      </c>
      <c r="C14" s="217">
        <v>1.0178966250886488</v>
      </c>
      <c r="D14" s="217">
        <v>7.59250761336615</v>
      </c>
      <c r="E14" s="217">
        <v>17.532295968740005</v>
      </c>
      <c r="F14" s="217">
        <v>20.428851528930792</v>
      </c>
      <c r="G14" s="217">
        <v>26.13574736139502</v>
      </c>
      <c r="H14" s="217">
        <v>15.802427933753286</v>
      </c>
      <c r="I14" s="217">
        <v>7.927634780915829</v>
      </c>
      <c r="J14" s="217">
        <v>3.4555643624935684</v>
      </c>
      <c r="K14" s="217">
        <v>100</v>
      </c>
      <c r="L14" s="66"/>
      <c r="M14" s="66"/>
      <c r="N14" s="66"/>
      <c r="O14" s="66"/>
      <c r="P14" s="66"/>
      <c r="Q14" s="66"/>
      <c r="R14" s="66"/>
      <c r="S14" s="66"/>
      <c r="T14" s="66"/>
    </row>
    <row r="15" spans="1:22" ht="24.75" customHeight="1">
      <c r="A15" s="388" t="s">
        <v>271</v>
      </c>
      <c r="B15" s="371">
        <v>64</v>
      </c>
      <c r="C15" s="371">
        <v>628</v>
      </c>
      <c r="D15" s="371">
        <v>5018</v>
      </c>
      <c r="E15" s="371">
        <v>11651</v>
      </c>
      <c r="F15" s="371">
        <v>13558</v>
      </c>
      <c r="G15" s="371">
        <v>17550</v>
      </c>
      <c r="H15" s="371">
        <v>10780</v>
      </c>
      <c r="I15" s="371">
        <v>5343</v>
      </c>
      <c r="J15" s="371">
        <v>2383</v>
      </c>
      <c r="K15" s="371">
        <v>66975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255</v>
      </c>
      <c r="B16" s="245">
        <v>0.09555804404628593</v>
      </c>
      <c r="C16" s="245">
        <v>0.9376633072041807</v>
      </c>
      <c r="D16" s="245">
        <v>7.492347891004106</v>
      </c>
      <c r="E16" s="245">
        <v>17.396043299738707</v>
      </c>
      <c r="F16" s="245">
        <v>20.243374393430386</v>
      </c>
      <c r="G16" s="245">
        <v>26.203807390817467</v>
      </c>
      <c r="H16" s="245">
        <v>16.095558044046285</v>
      </c>
      <c r="I16" s="245">
        <v>7.977603583426651</v>
      </c>
      <c r="J16" s="245">
        <v>3.5580440462859277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269</v>
      </c>
      <c r="B17" s="244">
        <v>72</v>
      </c>
      <c r="C17" s="244">
        <v>621</v>
      </c>
      <c r="D17" s="244">
        <v>4963</v>
      </c>
      <c r="E17" s="244">
        <v>11562</v>
      </c>
      <c r="F17" s="244">
        <v>13611</v>
      </c>
      <c r="G17" s="244">
        <v>17613</v>
      </c>
      <c r="H17" s="244">
        <v>10751</v>
      </c>
      <c r="I17" s="244">
        <v>5361</v>
      </c>
      <c r="J17" s="244">
        <v>2371</v>
      </c>
      <c r="K17" s="244">
        <v>66925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255</v>
      </c>
      <c r="B18" s="245">
        <v>0.10758311542771759</v>
      </c>
      <c r="C18" s="245">
        <v>0.9279043705640642</v>
      </c>
      <c r="D18" s="245">
        <v>7.415763914830034</v>
      </c>
      <c r="E18" s="245">
        <v>17.27605528576765</v>
      </c>
      <c r="F18" s="245">
        <v>20.33769144564811</v>
      </c>
      <c r="G18" s="245">
        <v>26.317519611505418</v>
      </c>
      <c r="H18" s="245">
        <v>16.06425102726933</v>
      </c>
      <c r="I18" s="245">
        <v>8.010459469555473</v>
      </c>
      <c r="J18" s="245">
        <v>3.5427717594322</v>
      </c>
      <c r="K18" s="35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267</v>
      </c>
      <c r="B19" s="244">
        <v>93</v>
      </c>
      <c r="C19" s="244">
        <v>665</v>
      </c>
      <c r="D19" s="244">
        <v>5242</v>
      </c>
      <c r="E19" s="244">
        <v>12013</v>
      </c>
      <c r="F19" s="244">
        <v>13990</v>
      </c>
      <c r="G19" s="244">
        <v>17929</v>
      </c>
      <c r="H19" s="244">
        <v>10853</v>
      </c>
      <c r="I19" s="244">
        <v>5438</v>
      </c>
      <c r="J19" s="244">
        <v>2436</v>
      </c>
      <c r="K19" s="244">
        <v>68659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255</v>
      </c>
      <c r="B20" s="245">
        <v>0.1354520164872777</v>
      </c>
      <c r="C20" s="245">
        <v>0.9685547415488136</v>
      </c>
      <c r="D20" s="245">
        <v>7.634833015336665</v>
      </c>
      <c r="E20" s="245">
        <v>17.49661369958782</v>
      </c>
      <c r="F20" s="245">
        <v>20.376061404914143</v>
      </c>
      <c r="G20" s="245">
        <v>26.113109716133355</v>
      </c>
      <c r="H20" s="245">
        <v>15.807104676735753</v>
      </c>
      <c r="I20" s="245">
        <v>7.920301781266841</v>
      </c>
      <c r="J20" s="245">
        <v>3.5479689479893386</v>
      </c>
      <c r="K20" s="245">
        <v>100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390" t="s">
        <v>265</v>
      </c>
      <c r="B21" s="216">
        <v>68</v>
      </c>
      <c r="C21" s="216">
        <v>629</v>
      </c>
      <c r="D21" s="216">
        <v>5080</v>
      </c>
      <c r="E21" s="216">
        <v>11768</v>
      </c>
      <c r="F21" s="216">
        <v>13736</v>
      </c>
      <c r="G21" s="216">
        <v>17738</v>
      </c>
      <c r="H21" s="216">
        <v>10910</v>
      </c>
      <c r="I21" s="216">
        <v>5419</v>
      </c>
      <c r="J21" s="216">
        <v>2409</v>
      </c>
      <c r="K21" s="216">
        <v>67757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255</v>
      </c>
      <c r="B22" s="217">
        <v>0.10035863453222546</v>
      </c>
      <c r="C22" s="217">
        <v>0.9283173694230854</v>
      </c>
      <c r="D22" s="217">
        <v>7.497380344466255</v>
      </c>
      <c r="E22" s="217">
        <v>17.367947223165135</v>
      </c>
      <c r="F22" s="217">
        <v>20.27244417550954</v>
      </c>
      <c r="G22" s="217">
        <v>26.178844990185517</v>
      </c>
      <c r="H22" s="217">
        <v>16.101657393332054</v>
      </c>
      <c r="I22" s="217">
        <v>7.997697654854849</v>
      </c>
      <c r="J22" s="217">
        <v>3.55535221453134</v>
      </c>
      <c r="K22" s="217">
        <v>100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263</v>
      </c>
      <c r="B23" s="244">
        <v>65</v>
      </c>
      <c r="C23" s="244">
        <v>607</v>
      </c>
      <c r="D23" s="244">
        <v>4883</v>
      </c>
      <c r="E23" s="244">
        <v>11438</v>
      </c>
      <c r="F23" s="244">
        <v>13399</v>
      </c>
      <c r="G23" s="244">
        <v>17146</v>
      </c>
      <c r="H23" s="244">
        <v>10874</v>
      </c>
      <c r="I23" s="244">
        <v>5321</v>
      </c>
      <c r="J23" s="244">
        <v>2356</v>
      </c>
      <c r="K23" s="244">
        <v>66089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255</v>
      </c>
      <c r="B24" s="245">
        <v>0.09835222200366173</v>
      </c>
      <c r="C24" s="245">
        <v>0.9184584424034257</v>
      </c>
      <c r="D24" s="245">
        <v>7.38852153913662</v>
      </c>
      <c r="E24" s="245">
        <v>17.306964850428965</v>
      </c>
      <c r="F24" s="245">
        <v>20.274175732724053</v>
      </c>
      <c r="G24" s="245">
        <v>25.943803053458215</v>
      </c>
      <c r="H24" s="245">
        <v>16.453570185658734</v>
      </c>
      <c r="I24" s="245">
        <v>8.051264204330524</v>
      </c>
      <c r="J24" s="245">
        <v>3.5648897698558004</v>
      </c>
      <c r="K24" s="245">
        <v>100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260</v>
      </c>
      <c r="B25" s="244">
        <v>50</v>
      </c>
      <c r="C25" s="244">
        <v>583</v>
      </c>
      <c r="D25" s="244">
        <v>4827</v>
      </c>
      <c r="E25" s="244">
        <v>11548</v>
      </c>
      <c r="F25" s="244">
        <v>13360</v>
      </c>
      <c r="G25" s="244">
        <v>17159</v>
      </c>
      <c r="H25" s="244">
        <v>11029</v>
      </c>
      <c r="I25" s="244">
        <v>5384</v>
      </c>
      <c r="J25" s="244">
        <v>2367</v>
      </c>
      <c r="K25" s="244">
        <v>66307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255</v>
      </c>
      <c r="B26" s="245">
        <v>0.07540681979278206</v>
      </c>
      <c r="C26" s="245">
        <v>0.8792435187838389</v>
      </c>
      <c r="D26" s="245">
        <v>7.27977438279518</v>
      </c>
      <c r="E26" s="245">
        <v>17.415959099340945</v>
      </c>
      <c r="F26" s="245">
        <v>20.148702248631366</v>
      </c>
      <c r="G26" s="245">
        <v>25.87811241648695</v>
      </c>
      <c r="H26" s="245">
        <v>16.633236309891867</v>
      </c>
      <c r="I26" s="245">
        <v>8.119806355286773</v>
      </c>
      <c r="J26" s="245">
        <v>3.569758848990303</v>
      </c>
      <c r="K26" s="245">
        <v>100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254</v>
      </c>
      <c r="B27" s="244">
        <v>70</v>
      </c>
      <c r="C27" s="244">
        <v>700</v>
      </c>
      <c r="D27" s="244">
        <v>5179</v>
      </c>
      <c r="E27" s="244">
        <v>12005</v>
      </c>
      <c r="F27" s="244">
        <v>13836</v>
      </c>
      <c r="G27" s="244">
        <v>17628</v>
      </c>
      <c r="H27" s="244">
        <v>11188</v>
      </c>
      <c r="I27" s="244">
        <v>5439</v>
      </c>
      <c r="J27" s="244">
        <v>2473</v>
      </c>
      <c r="K27" s="244">
        <v>68518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255</v>
      </c>
      <c r="B28" s="245">
        <v>0.10216293528707784</v>
      </c>
      <c r="C28" s="245">
        <v>1.0216293528707785</v>
      </c>
      <c r="D28" s="245">
        <v>7.5585977407396605</v>
      </c>
      <c r="E28" s="245">
        <v>17.520943401733852</v>
      </c>
      <c r="F28" s="245">
        <v>20.19323389474299</v>
      </c>
      <c r="G28" s="245">
        <v>25.727546046294403</v>
      </c>
      <c r="H28" s="245">
        <v>16.328555999883243</v>
      </c>
      <c r="I28" s="245">
        <v>7.938060071805948</v>
      </c>
      <c r="J28" s="245">
        <v>3.60927055664205</v>
      </c>
      <c r="K28" s="245">
        <v>100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390" t="s">
        <v>240</v>
      </c>
      <c r="B29" s="216">
        <v>67</v>
      </c>
      <c r="C29" s="216">
        <v>631</v>
      </c>
      <c r="D29" s="216">
        <v>5146</v>
      </c>
      <c r="E29" s="216">
        <v>11968</v>
      </c>
      <c r="F29" s="216">
        <v>13699</v>
      </c>
      <c r="G29" s="216">
        <v>17503</v>
      </c>
      <c r="H29" s="216">
        <v>11278</v>
      </c>
      <c r="I29" s="216">
        <v>5433</v>
      </c>
      <c r="J29" s="216">
        <v>2519</v>
      </c>
      <c r="K29" s="216">
        <v>68244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255</v>
      </c>
      <c r="B30" s="217">
        <v>0.09817712912490474</v>
      </c>
      <c r="C30" s="217">
        <v>0.9246234101166403</v>
      </c>
      <c r="D30" s="217">
        <v>7.540589648906863</v>
      </c>
      <c r="E30" s="217">
        <v>17.53707285622179</v>
      </c>
      <c r="F30" s="217">
        <v>20.073559580329405</v>
      </c>
      <c r="G30" s="217">
        <v>25.647675986167286</v>
      </c>
      <c r="H30" s="217">
        <v>16.52599495926382</v>
      </c>
      <c r="I30" s="217">
        <v>7.961139440829963</v>
      </c>
      <c r="J30" s="217">
        <v>3.6911669890393295</v>
      </c>
      <c r="K30" s="217">
        <v>100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237</v>
      </c>
      <c r="B31" s="244">
        <v>57</v>
      </c>
      <c r="C31" s="244">
        <v>624</v>
      </c>
      <c r="D31" s="244">
        <v>4886</v>
      </c>
      <c r="E31" s="244">
        <v>11480</v>
      </c>
      <c r="F31" s="244">
        <v>13212</v>
      </c>
      <c r="G31" s="244">
        <v>17143</v>
      </c>
      <c r="H31" s="244">
        <v>11069</v>
      </c>
      <c r="I31" s="244">
        <v>5242</v>
      </c>
      <c r="J31" s="244">
        <v>2465</v>
      </c>
      <c r="K31" s="244">
        <v>66178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255</v>
      </c>
      <c r="B32" s="245">
        <v>0.08613134274230107</v>
      </c>
      <c r="C32" s="245">
        <v>0.9429115415999275</v>
      </c>
      <c r="D32" s="245">
        <v>7.383118256822509</v>
      </c>
      <c r="E32" s="245">
        <v>17.347154643537127</v>
      </c>
      <c r="F32" s="245">
        <v>19.96433860195231</v>
      </c>
      <c r="G32" s="245">
        <v>25.904379098794163</v>
      </c>
      <c r="H32" s="245">
        <v>16.72610233007948</v>
      </c>
      <c r="I32" s="245">
        <v>7.921061379914775</v>
      </c>
      <c r="J32" s="245">
        <v>3.724802804557406</v>
      </c>
      <c r="K32" s="245">
        <v>100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235</v>
      </c>
      <c r="B33" s="244">
        <v>70</v>
      </c>
      <c r="C33" s="244">
        <v>634</v>
      </c>
      <c r="D33" s="244">
        <v>4858</v>
      </c>
      <c r="E33" s="244">
        <v>11476</v>
      </c>
      <c r="F33" s="244">
        <v>13321</v>
      </c>
      <c r="G33" s="244">
        <v>17349</v>
      </c>
      <c r="H33" s="244">
        <v>11122</v>
      </c>
      <c r="I33" s="244">
        <v>5425</v>
      </c>
      <c r="J33" s="244">
        <v>2457</v>
      </c>
      <c r="K33" s="244">
        <v>66712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255</v>
      </c>
      <c r="B34" s="245">
        <v>0.10492864851900709</v>
      </c>
      <c r="C34" s="245">
        <v>0.9503537594435782</v>
      </c>
      <c r="D34" s="245">
        <v>7.282048207219091</v>
      </c>
      <c r="E34" s="245">
        <v>17.202302434344645</v>
      </c>
      <c r="F34" s="245">
        <v>19.96792181316705</v>
      </c>
      <c r="G34" s="245">
        <v>26.005816045089343</v>
      </c>
      <c r="H34" s="245">
        <v>16.671663268977095</v>
      </c>
      <c r="I34" s="245">
        <v>8.131970260223047</v>
      </c>
      <c r="J34" s="245">
        <v>3.682995563017148</v>
      </c>
      <c r="K34" s="245">
        <v>100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233</v>
      </c>
      <c r="B35" s="244">
        <v>69</v>
      </c>
      <c r="C35" s="244">
        <v>726</v>
      </c>
      <c r="D35" s="244">
        <v>5220</v>
      </c>
      <c r="E35" s="244">
        <v>11640</v>
      </c>
      <c r="F35" s="244">
        <v>13547</v>
      </c>
      <c r="G35" s="244">
        <v>17667</v>
      </c>
      <c r="H35" s="244">
        <v>11322</v>
      </c>
      <c r="I35" s="244">
        <v>5487</v>
      </c>
      <c r="J35" s="244">
        <v>2473</v>
      </c>
      <c r="K35" s="244">
        <v>68151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255</v>
      </c>
      <c r="B36" s="245">
        <v>0.10124576308491438</v>
      </c>
      <c r="C36" s="245">
        <v>1.065281507241273</v>
      </c>
      <c r="D36" s="245">
        <v>7.65946207685874</v>
      </c>
      <c r="E36" s="245">
        <v>17.07972003345512</v>
      </c>
      <c r="F36" s="245">
        <v>19.87791815233819</v>
      </c>
      <c r="G36" s="245">
        <v>25.923317339437425</v>
      </c>
      <c r="H36" s="245">
        <v>16.613109125324645</v>
      </c>
      <c r="I36" s="245">
        <v>8.051239160100366</v>
      </c>
      <c r="J36" s="245">
        <v>3.6287068421593225</v>
      </c>
      <c r="K36" s="245">
        <v>100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232</v>
      </c>
      <c r="B37" s="216">
        <v>81</v>
      </c>
      <c r="C37" s="216">
        <v>669</v>
      </c>
      <c r="D37" s="216">
        <v>5151</v>
      </c>
      <c r="E37" s="216">
        <v>11298</v>
      </c>
      <c r="F37" s="216">
        <v>13205</v>
      </c>
      <c r="G37" s="216">
        <v>17432</v>
      </c>
      <c r="H37" s="216">
        <v>11032</v>
      </c>
      <c r="I37" s="216">
        <v>5393</v>
      </c>
      <c r="J37" s="216">
        <v>2459</v>
      </c>
      <c r="K37" s="216">
        <v>66720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3" t="s">
        <v>255</v>
      </c>
      <c r="B38" s="336">
        <v>0.12140287769784172</v>
      </c>
      <c r="C38" s="336">
        <v>1.0026978417266188</v>
      </c>
      <c r="D38" s="336">
        <v>7.720323741007194</v>
      </c>
      <c r="E38" s="336">
        <v>16.933453237410074</v>
      </c>
      <c r="F38" s="336">
        <v>19.791666666666664</v>
      </c>
      <c r="G38" s="336">
        <v>26.127098321342924</v>
      </c>
      <c r="H38" s="336">
        <v>16.534772182254194</v>
      </c>
      <c r="I38" s="336">
        <v>8.083033573141487</v>
      </c>
      <c r="J38" s="336">
        <v>3.6855515587529974</v>
      </c>
      <c r="K38" s="336">
        <v>100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4.75" customHeight="1">
      <c r="A39" s="372"/>
      <c r="B39" s="372"/>
      <c r="C39" s="66"/>
      <c r="D39" s="66"/>
      <c r="E39" s="66"/>
      <c r="F39" s="66"/>
      <c r="G39" s="66"/>
      <c r="H39" s="66"/>
      <c r="I39" s="66"/>
      <c r="J39" s="66"/>
      <c r="K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4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41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80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8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36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8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8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1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1:11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1:11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1:11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1:11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1:11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1:11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1:11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  <row r="321" spans="1:11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</row>
    <row r="322" spans="1:11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</row>
    <row r="325" spans="1:11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</row>
    <row r="326" spans="1:11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</row>
    <row r="328" spans="1:11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</row>
    <row r="329" spans="1:11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</row>
    <row r="332" spans="1:11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</row>
    <row r="333" spans="1:11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</row>
    <row r="334" spans="1:11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</row>
    <row r="335" spans="1:11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</row>
    <row r="336" spans="1:11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</row>
    <row r="338" spans="1:11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</row>
    <row r="339" spans="1:11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</row>
    <row r="340" spans="1:11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</row>
    <row r="341" spans="1:11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</row>
    <row r="344" spans="1:11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</row>
    <row r="345" spans="1:11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</row>
    <row r="346" spans="1:11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</row>
    <row r="347" spans="1:11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</row>
    <row r="348" spans="1:11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</row>
    <row r="350" spans="1:11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</row>
    <row r="352" spans="1:11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</row>
    <row r="353" spans="1:11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</row>
    <row r="354" spans="1:11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</row>
    <row r="356" spans="1:11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</row>
    <row r="357" spans="1:11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</row>
    <row r="359" spans="1:11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</row>
    <row r="360" spans="1:11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</row>
    <row r="362" spans="1:11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</row>
    <row r="363" spans="1:11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</row>
    <row r="364" spans="1:11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</row>
    <row r="366" spans="1:11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</row>
    <row r="367" spans="1:11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</row>
    <row r="369" spans="1:11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</row>
    <row r="370" spans="1:11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</row>
    <row r="371" spans="1:11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</row>
    <row r="372" spans="1:11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</row>
    <row r="373" spans="1:11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</row>
    <row r="374" spans="1:11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</row>
    <row r="375" spans="1:11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</row>
    <row r="376" spans="1:11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</row>
    <row r="377" spans="1:11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</row>
    <row r="378" spans="1:11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</row>
    <row r="379" spans="1:11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</row>
    <row r="380" spans="1:11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</row>
    <row r="381" spans="1:11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</row>
    <row r="382" spans="1:11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</row>
    <row r="383" spans="1:11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</row>
    <row r="384" spans="1:11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</row>
    <row r="385" spans="1:11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</row>
    <row r="386" spans="1:11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</row>
    <row r="387" spans="1:11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</row>
    <row r="388" spans="1:11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</row>
    <row r="389" spans="1:11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</row>
    <row r="390" spans="1:11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</row>
    <row r="391" spans="1:11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</row>
    <row r="392" spans="1:11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</row>
    <row r="393" spans="1:11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</row>
    <row r="394" spans="1:11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</row>
    <row r="395" spans="1:11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</row>
    <row r="396" spans="1:11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</row>
    <row r="397" spans="1:11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</row>
    <row r="398" spans="1:11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</row>
    <row r="399" spans="1:11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</row>
    <row r="400" spans="1:11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</row>
    <row r="402" spans="1:11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</row>
    <row r="403" spans="1:11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</row>
    <row r="404" spans="1:11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</row>
    <row r="405" spans="1:11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</row>
    <row r="406" spans="1:11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</row>
    <row r="407" spans="1:11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9</oddFooter>
  </headerFooter>
  <rowBreaks count="1" manualBreakCount="1"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zoomScale="75" zoomScaleNormal="75" zoomScaleSheetLayoutView="85" zoomScalePageLayoutView="0" workbookViewId="0" topLeftCell="A1">
      <selection activeCell="H65" sqref="H65"/>
    </sheetView>
  </sheetViews>
  <sheetFormatPr defaultColWidth="10.875" defaultRowHeight="12.75"/>
  <cols>
    <col min="1" max="1" width="18.125" style="67" customWidth="1"/>
    <col min="2" max="3" width="9.875" style="67" customWidth="1"/>
    <col min="4" max="4" width="10.625" style="67" customWidth="1"/>
    <col min="5" max="8" width="12.625" style="67" customWidth="1"/>
    <col min="9" max="9" width="10.625" style="67" customWidth="1"/>
    <col min="10" max="10" width="11.75390625" style="67" customWidth="1"/>
    <col min="11" max="11" width="12.25390625" style="67" customWidth="1"/>
    <col min="12" max="16384" width="10.875" style="67" customWidth="1"/>
  </cols>
  <sheetData>
    <row r="1" spans="1:22" ht="20.25">
      <c r="A1" s="141" t="s">
        <v>88</v>
      </c>
      <c r="B1" s="142" t="s">
        <v>245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14"/>
      <c r="B2" s="142" t="s">
        <v>249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81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283</v>
      </c>
      <c r="B5" s="221">
        <v>6</v>
      </c>
      <c r="C5" s="221">
        <v>23</v>
      </c>
      <c r="D5" s="221">
        <v>140</v>
      </c>
      <c r="E5" s="221">
        <v>339</v>
      </c>
      <c r="F5" s="221">
        <v>510</v>
      </c>
      <c r="G5" s="221">
        <v>759</v>
      </c>
      <c r="H5" s="221">
        <v>602</v>
      </c>
      <c r="I5" s="221">
        <v>312</v>
      </c>
      <c r="J5" s="221">
        <v>116</v>
      </c>
      <c r="K5" s="221">
        <f>SUM(B5:J5)</f>
        <v>2807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255</v>
      </c>
      <c r="B6" s="217">
        <f aca="true" t="shared" si="0" ref="B6:J6">(B5/$K$5)*100</f>
        <v>0.21375133594584966</v>
      </c>
      <c r="C6" s="217">
        <f t="shared" si="0"/>
        <v>0.8193801211257571</v>
      </c>
      <c r="D6" s="217">
        <f t="shared" si="0"/>
        <v>4.987531172069826</v>
      </c>
      <c r="E6" s="217">
        <f t="shared" si="0"/>
        <v>12.076950480940505</v>
      </c>
      <c r="F6" s="217">
        <f t="shared" si="0"/>
        <v>18.168863555397223</v>
      </c>
      <c r="G6" s="217">
        <f t="shared" si="0"/>
        <v>27.039543997149984</v>
      </c>
      <c r="H6" s="217">
        <f t="shared" si="0"/>
        <v>21.44638403990025</v>
      </c>
      <c r="I6" s="217">
        <f t="shared" si="0"/>
        <v>11.115069469184183</v>
      </c>
      <c r="J6" s="217">
        <f t="shared" si="0"/>
        <v>4.132525828286427</v>
      </c>
      <c r="K6" s="217">
        <f>SUM(B6:J6)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240" t="s">
        <v>279</v>
      </c>
      <c r="B7" s="246">
        <v>10</v>
      </c>
      <c r="C7" s="246">
        <v>23</v>
      </c>
      <c r="D7" s="246">
        <v>124</v>
      </c>
      <c r="E7" s="246">
        <v>323</v>
      </c>
      <c r="F7" s="246">
        <v>452</v>
      </c>
      <c r="G7" s="246">
        <v>676</v>
      </c>
      <c r="H7" s="246">
        <v>559</v>
      </c>
      <c r="I7" s="246">
        <v>317</v>
      </c>
      <c r="J7" s="246">
        <v>139</v>
      </c>
      <c r="K7" s="246">
        <v>2623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255</v>
      </c>
      <c r="B8" s="245">
        <v>0.3812428516965307</v>
      </c>
      <c r="C8" s="245">
        <v>0.8768585589020207</v>
      </c>
      <c r="D8" s="245">
        <v>4.72741136103698</v>
      </c>
      <c r="E8" s="245">
        <v>12.31414410979794</v>
      </c>
      <c r="F8" s="245">
        <v>17.23217689668319</v>
      </c>
      <c r="G8" s="245">
        <v>25.772016774685476</v>
      </c>
      <c r="H8" s="245">
        <v>21.311475409836063</v>
      </c>
      <c r="I8" s="245">
        <v>12.085398398780022</v>
      </c>
      <c r="J8" s="245">
        <v>5.2992756385817765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277</v>
      </c>
      <c r="B9" s="246">
        <v>5</v>
      </c>
      <c r="C9" s="246">
        <v>29</v>
      </c>
      <c r="D9" s="246">
        <v>129</v>
      </c>
      <c r="E9" s="246">
        <v>318</v>
      </c>
      <c r="F9" s="246">
        <v>416</v>
      </c>
      <c r="G9" s="246">
        <v>643</v>
      </c>
      <c r="H9" s="246">
        <v>557</v>
      </c>
      <c r="I9" s="246">
        <v>310</v>
      </c>
      <c r="J9" s="246">
        <v>148</v>
      </c>
      <c r="K9" s="246">
        <v>2555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255</v>
      </c>
      <c r="B10" s="245">
        <v>0.19569471624266144</v>
      </c>
      <c r="C10" s="245">
        <v>1.1350293542074363</v>
      </c>
      <c r="D10" s="245">
        <v>5.048923679060666</v>
      </c>
      <c r="E10" s="245">
        <v>12.446183953033268</v>
      </c>
      <c r="F10" s="245">
        <v>16.281800391389435</v>
      </c>
      <c r="G10" s="245">
        <v>25.16634050880626</v>
      </c>
      <c r="H10" s="245">
        <v>21.800391389432487</v>
      </c>
      <c r="I10" s="245">
        <v>12.13307240704501</v>
      </c>
      <c r="J10" s="245">
        <v>5.7925636007827785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388" t="s">
        <v>275</v>
      </c>
      <c r="B11" s="246">
        <v>5</v>
      </c>
      <c r="C11" s="246">
        <v>35</v>
      </c>
      <c r="D11" s="246">
        <v>138</v>
      </c>
      <c r="E11" s="246">
        <v>359</v>
      </c>
      <c r="F11" s="246">
        <v>417</v>
      </c>
      <c r="G11" s="246">
        <v>687</v>
      </c>
      <c r="H11" s="246">
        <v>512</v>
      </c>
      <c r="I11" s="246">
        <v>301</v>
      </c>
      <c r="J11" s="246">
        <v>87</v>
      </c>
      <c r="K11" s="246">
        <v>2541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255</v>
      </c>
      <c r="B12" s="245">
        <v>0.19677292404565133</v>
      </c>
      <c r="C12" s="245">
        <v>1.3774104683195594</v>
      </c>
      <c r="D12" s="245">
        <v>5.430932703659976</v>
      </c>
      <c r="E12" s="245">
        <v>14.128295946477765</v>
      </c>
      <c r="F12" s="245">
        <v>16.41086186540732</v>
      </c>
      <c r="G12" s="245">
        <v>27.036599763872495</v>
      </c>
      <c r="H12" s="245">
        <v>20.149547422274694</v>
      </c>
      <c r="I12" s="245">
        <v>11.84573002754821</v>
      </c>
      <c r="J12" s="245">
        <v>3.4238488783943333</v>
      </c>
      <c r="K12" s="245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4.75" customHeight="1">
      <c r="A13" s="414" t="s">
        <v>273</v>
      </c>
      <c r="B13" s="376">
        <v>6</v>
      </c>
      <c r="C13" s="376">
        <v>31</v>
      </c>
      <c r="D13" s="376">
        <v>116</v>
      </c>
      <c r="E13" s="376">
        <v>327</v>
      </c>
      <c r="F13" s="376">
        <v>419</v>
      </c>
      <c r="G13" s="376">
        <v>670</v>
      </c>
      <c r="H13" s="376">
        <v>520</v>
      </c>
      <c r="I13" s="376">
        <v>284</v>
      </c>
      <c r="J13" s="376">
        <v>84</v>
      </c>
      <c r="K13" s="376">
        <v>2457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4.75" customHeight="1">
      <c r="A14" s="411" t="s">
        <v>255</v>
      </c>
      <c r="B14" s="373">
        <v>0.2442002442002442</v>
      </c>
      <c r="C14" s="373">
        <v>1.2617012617012617</v>
      </c>
      <c r="D14" s="373">
        <v>4.721204721204721</v>
      </c>
      <c r="E14" s="373">
        <v>13.30891330891331</v>
      </c>
      <c r="F14" s="373">
        <v>17.053317053317052</v>
      </c>
      <c r="G14" s="373">
        <v>27.26902726902727</v>
      </c>
      <c r="H14" s="373">
        <v>21.164021164021165</v>
      </c>
      <c r="I14" s="373">
        <v>11.55881155881156</v>
      </c>
      <c r="J14" s="373">
        <v>3.418803418803419</v>
      </c>
      <c r="K14" s="37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4.75" customHeight="1">
      <c r="A15" s="388" t="s">
        <v>271</v>
      </c>
      <c r="B15" s="244">
        <v>3</v>
      </c>
      <c r="C15" s="244">
        <v>14</v>
      </c>
      <c r="D15" s="244">
        <v>108</v>
      </c>
      <c r="E15" s="244">
        <v>289</v>
      </c>
      <c r="F15" s="244">
        <v>395</v>
      </c>
      <c r="G15" s="244">
        <v>649</v>
      </c>
      <c r="H15" s="244">
        <v>485</v>
      </c>
      <c r="I15" s="244">
        <v>255</v>
      </c>
      <c r="J15" s="244">
        <v>65</v>
      </c>
      <c r="K15" s="244">
        <v>2263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255</v>
      </c>
      <c r="B16" s="245">
        <v>0.13256738842244808</v>
      </c>
      <c r="C16" s="245">
        <v>0.6186478126380911</v>
      </c>
      <c r="D16" s="245">
        <v>4.77242598320813</v>
      </c>
      <c r="E16" s="245">
        <v>12.770658418029166</v>
      </c>
      <c r="F16" s="245">
        <v>17.454706142288998</v>
      </c>
      <c r="G16" s="245">
        <v>28.678745028722936</v>
      </c>
      <c r="H16" s="245">
        <v>21.431727794962438</v>
      </c>
      <c r="I16" s="245">
        <v>11.268228015908086</v>
      </c>
      <c r="J16" s="245">
        <v>2.8722934158197084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269</v>
      </c>
      <c r="B17" s="375">
        <v>4</v>
      </c>
      <c r="C17" s="375">
        <v>28</v>
      </c>
      <c r="D17" s="375">
        <v>113</v>
      </c>
      <c r="E17" s="375">
        <v>280</v>
      </c>
      <c r="F17" s="375">
        <v>411</v>
      </c>
      <c r="G17" s="375">
        <v>641</v>
      </c>
      <c r="H17" s="375">
        <v>531</v>
      </c>
      <c r="I17" s="375">
        <v>262</v>
      </c>
      <c r="J17" s="375">
        <v>66</v>
      </c>
      <c r="K17" s="375">
        <v>2336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255</v>
      </c>
      <c r="B18" s="245">
        <v>0.17123287671232876</v>
      </c>
      <c r="C18" s="245">
        <v>1.1986301369863013</v>
      </c>
      <c r="D18" s="245">
        <v>4.837328767123288</v>
      </c>
      <c r="E18" s="245">
        <v>11.986301369863012</v>
      </c>
      <c r="F18" s="245">
        <v>17.59417808219178</v>
      </c>
      <c r="G18" s="245">
        <v>27.440068493150683</v>
      </c>
      <c r="H18" s="245">
        <v>22.731164383561644</v>
      </c>
      <c r="I18" s="245">
        <v>11.215753424657535</v>
      </c>
      <c r="J18" s="245">
        <v>2.8253424657534243</v>
      </c>
      <c r="K18" s="245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267</v>
      </c>
      <c r="B19" s="246">
        <v>10</v>
      </c>
      <c r="C19" s="246">
        <v>24</v>
      </c>
      <c r="D19" s="246">
        <v>94</v>
      </c>
      <c r="E19" s="246">
        <v>284</v>
      </c>
      <c r="F19" s="246">
        <v>442</v>
      </c>
      <c r="G19" s="246">
        <v>627</v>
      </c>
      <c r="H19" s="246">
        <v>535</v>
      </c>
      <c r="I19" s="246">
        <v>243</v>
      </c>
      <c r="J19" s="246">
        <v>72</v>
      </c>
      <c r="K19" s="246">
        <v>2331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255</v>
      </c>
      <c r="B20" s="245">
        <v>0.42900042900042895</v>
      </c>
      <c r="C20" s="245">
        <v>1.0296010296010296</v>
      </c>
      <c r="D20" s="245">
        <v>4.032604032604032</v>
      </c>
      <c r="E20" s="245">
        <v>12.183612183612183</v>
      </c>
      <c r="F20" s="245">
        <v>18.961818961818963</v>
      </c>
      <c r="G20" s="245">
        <v>26.898326898326896</v>
      </c>
      <c r="H20" s="245">
        <v>22.95152295152295</v>
      </c>
      <c r="I20" s="245">
        <v>10.424710424710424</v>
      </c>
      <c r="J20" s="245">
        <v>3.088803088803089</v>
      </c>
      <c r="K20" s="245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414" t="s">
        <v>265</v>
      </c>
      <c r="B21" s="376">
        <v>10</v>
      </c>
      <c r="C21" s="376">
        <v>21</v>
      </c>
      <c r="D21" s="376">
        <v>99</v>
      </c>
      <c r="E21" s="376">
        <v>284</v>
      </c>
      <c r="F21" s="376">
        <v>411</v>
      </c>
      <c r="G21" s="376">
        <v>666</v>
      </c>
      <c r="H21" s="376">
        <v>523</v>
      </c>
      <c r="I21" s="376">
        <v>236</v>
      </c>
      <c r="J21" s="376">
        <v>76</v>
      </c>
      <c r="K21" s="376">
        <v>2326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255</v>
      </c>
      <c r="B22" s="373">
        <v>0.4299226139294927</v>
      </c>
      <c r="C22" s="373">
        <v>0.9028374892519347</v>
      </c>
      <c r="D22" s="373">
        <v>4.256233877901978</v>
      </c>
      <c r="E22" s="373">
        <v>12.209802235597593</v>
      </c>
      <c r="F22" s="373">
        <v>17.66981943250215</v>
      </c>
      <c r="G22" s="373">
        <v>28.632846087704213</v>
      </c>
      <c r="H22" s="373">
        <v>22.484952708512466</v>
      </c>
      <c r="I22" s="373">
        <v>10.146173688736027</v>
      </c>
      <c r="J22" s="373">
        <v>3.267411865864144</v>
      </c>
      <c r="K22" s="37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263</v>
      </c>
      <c r="B23" s="244">
        <v>5</v>
      </c>
      <c r="C23" s="244">
        <v>19</v>
      </c>
      <c r="D23" s="244">
        <v>108</v>
      </c>
      <c r="E23" s="244">
        <v>289</v>
      </c>
      <c r="F23" s="244">
        <v>385</v>
      </c>
      <c r="G23" s="244">
        <v>677</v>
      </c>
      <c r="H23" s="244">
        <v>493</v>
      </c>
      <c r="I23" s="244">
        <v>234</v>
      </c>
      <c r="J23" s="244">
        <v>65</v>
      </c>
      <c r="K23" s="244">
        <v>2275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255</v>
      </c>
      <c r="B24" s="245">
        <v>0.21978021978021978</v>
      </c>
      <c r="C24" s="245">
        <v>0.8351648351648353</v>
      </c>
      <c r="D24" s="245">
        <v>4.747252747252747</v>
      </c>
      <c r="E24" s="245">
        <v>12.703296703296704</v>
      </c>
      <c r="F24" s="245">
        <v>16.923076923076923</v>
      </c>
      <c r="G24" s="245">
        <v>29.75824175824176</v>
      </c>
      <c r="H24" s="245">
        <v>21.67032967032967</v>
      </c>
      <c r="I24" s="245">
        <v>10.285714285714285</v>
      </c>
      <c r="J24" s="245">
        <v>2.857142857142857</v>
      </c>
      <c r="K24" s="245">
        <v>100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260</v>
      </c>
      <c r="B25" s="246">
        <v>2</v>
      </c>
      <c r="C25" s="246">
        <v>18</v>
      </c>
      <c r="D25" s="246">
        <v>112</v>
      </c>
      <c r="E25" s="246">
        <v>279</v>
      </c>
      <c r="F25" s="246">
        <v>401</v>
      </c>
      <c r="G25" s="246">
        <v>695</v>
      </c>
      <c r="H25" s="246">
        <v>502</v>
      </c>
      <c r="I25" s="246">
        <v>250</v>
      </c>
      <c r="J25" s="246">
        <v>62</v>
      </c>
      <c r="K25" s="246">
        <v>2321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255</v>
      </c>
      <c r="B26" s="245">
        <v>0.08616975441619991</v>
      </c>
      <c r="C26" s="245">
        <v>0.7755277897457992</v>
      </c>
      <c r="D26" s="245">
        <v>4.825506247307195</v>
      </c>
      <c r="E26" s="245">
        <v>12.020680741059888</v>
      </c>
      <c r="F26" s="245">
        <v>17.277035760448083</v>
      </c>
      <c r="G26" s="245">
        <v>29.943989659629473</v>
      </c>
      <c r="H26" s="245">
        <v>21.628608358466177</v>
      </c>
      <c r="I26" s="245">
        <v>10.77121930202499</v>
      </c>
      <c r="J26" s="245">
        <v>2.6712623869021974</v>
      </c>
      <c r="K26" s="245">
        <v>100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254</v>
      </c>
      <c r="B27" s="246">
        <v>6</v>
      </c>
      <c r="C27" s="246">
        <v>18</v>
      </c>
      <c r="D27" s="246">
        <v>127</v>
      </c>
      <c r="E27" s="246">
        <v>308</v>
      </c>
      <c r="F27" s="246">
        <v>400</v>
      </c>
      <c r="G27" s="246">
        <v>725</v>
      </c>
      <c r="H27" s="246">
        <v>523</v>
      </c>
      <c r="I27" s="246">
        <v>263</v>
      </c>
      <c r="J27" s="246">
        <v>63</v>
      </c>
      <c r="K27" s="246">
        <v>2433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255</v>
      </c>
      <c r="B28" s="245">
        <v>0.2466091245376079</v>
      </c>
      <c r="C28" s="245">
        <v>0.7398273736128237</v>
      </c>
      <c r="D28" s="245">
        <v>5.219893136046034</v>
      </c>
      <c r="E28" s="245">
        <v>12.659268392930539</v>
      </c>
      <c r="F28" s="245">
        <v>16.440608302507194</v>
      </c>
      <c r="G28" s="245">
        <v>29.79860254829429</v>
      </c>
      <c r="H28" s="245">
        <v>21.496095355528155</v>
      </c>
      <c r="I28" s="245">
        <v>10.809699958898479</v>
      </c>
      <c r="J28" s="245">
        <v>2.5893958076448826</v>
      </c>
      <c r="K28" s="245">
        <v>100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414" t="s">
        <v>240</v>
      </c>
      <c r="B29" s="376">
        <v>3</v>
      </c>
      <c r="C29" s="376">
        <v>19</v>
      </c>
      <c r="D29" s="376">
        <v>110</v>
      </c>
      <c r="E29" s="376">
        <v>299</v>
      </c>
      <c r="F29" s="376">
        <v>393</v>
      </c>
      <c r="G29" s="376">
        <v>727</v>
      </c>
      <c r="H29" s="376">
        <v>524</v>
      </c>
      <c r="I29" s="376">
        <v>244</v>
      </c>
      <c r="J29" s="376">
        <v>67</v>
      </c>
      <c r="K29" s="376">
        <v>2386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255</v>
      </c>
      <c r="B30" s="373">
        <v>0.12573344509639564</v>
      </c>
      <c r="C30" s="373">
        <v>0.7963118189438391</v>
      </c>
      <c r="D30" s="373">
        <v>4.610226320201174</v>
      </c>
      <c r="E30" s="373">
        <v>12.5314333612741</v>
      </c>
      <c r="F30" s="373">
        <v>16.47108130762783</v>
      </c>
      <c r="G30" s="373">
        <v>30.46940486169321</v>
      </c>
      <c r="H30" s="373">
        <v>21.96144174350377</v>
      </c>
      <c r="I30" s="373">
        <v>10.226320201173513</v>
      </c>
      <c r="J30" s="373">
        <v>2.8080469404861694</v>
      </c>
      <c r="K30" s="373"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237</v>
      </c>
      <c r="B31" s="244">
        <v>3</v>
      </c>
      <c r="C31" s="244">
        <v>22</v>
      </c>
      <c r="D31" s="244">
        <v>111</v>
      </c>
      <c r="E31" s="244">
        <v>277</v>
      </c>
      <c r="F31" s="244">
        <v>362</v>
      </c>
      <c r="G31" s="244">
        <v>686</v>
      </c>
      <c r="H31" s="244">
        <v>512</v>
      </c>
      <c r="I31" s="244">
        <v>241</v>
      </c>
      <c r="J31" s="244">
        <v>62</v>
      </c>
      <c r="K31" s="244">
        <v>2276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255</v>
      </c>
      <c r="B32" s="245">
        <v>0.13181019332161686</v>
      </c>
      <c r="C32" s="245">
        <v>0.9666080843585236</v>
      </c>
      <c r="D32" s="245">
        <v>4.8769771528998245</v>
      </c>
      <c r="E32" s="245">
        <v>12.170474516695958</v>
      </c>
      <c r="F32" s="245">
        <v>15.905096660808434</v>
      </c>
      <c r="G32" s="245">
        <v>30.14059753954306</v>
      </c>
      <c r="H32" s="245">
        <v>22.495606326889277</v>
      </c>
      <c r="I32" s="245">
        <v>10.588752196836555</v>
      </c>
      <c r="J32" s="245">
        <v>2.724077328646749</v>
      </c>
      <c r="K32" s="245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235</v>
      </c>
      <c r="B33" s="246">
        <v>3</v>
      </c>
      <c r="C33" s="246">
        <v>24</v>
      </c>
      <c r="D33" s="246">
        <v>122</v>
      </c>
      <c r="E33" s="246">
        <v>287</v>
      </c>
      <c r="F33" s="246">
        <v>377</v>
      </c>
      <c r="G33" s="246">
        <v>701</v>
      </c>
      <c r="H33" s="246">
        <v>538</v>
      </c>
      <c r="I33" s="246">
        <v>260</v>
      </c>
      <c r="J33" s="246">
        <v>74</v>
      </c>
      <c r="K33" s="246">
        <v>2386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255</v>
      </c>
      <c r="B34" s="245">
        <v>0.12573344509639564</v>
      </c>
      <c r="C34" s="245">
        <v>1.0058675607711651</v>
      </c>
      <c r="D34" s="245">
        <v>5.113160100586756</v>
      </c>
      <c r="E34" s="245">
        <v>12.028499580888516</v>
      </c>
      <c r="F34" s="245">
        <v>15.800502933780386</v>
      </c>
      <c r="G34" s="245">
        <v>29.379715004191116</v>
      </c>
      <c r="H34" s="245">
        <v>22.548197820620285</v>
      </c>
      <c r="I34" s="245">
        <v>10.896898575020955</v>
      </c>
      <c r="J34" s="245">
        <v>3.1014249790444257</v>
      </c>
      <c r="K34" s="245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233</v>
      </c>
      <c r="B35" s="244">
        <v>1</v>
      </c>
      <c r="C35" s="244">
        <v>21</v>
      </c>
      <c r="D35" s="244">
        <v>155</v>
      </c>
      <c r="E35" s="244">
        <v>276</v>
      </c>
      <c r="F35" s="244">
        <v>381</v>
      </c>
      <c r="G35" s="244">
        <v>742</v>
      </c>
      <c r="H35" s="244">
        <v>564</v>
      </c>
      <c r="I35" s="244">
        <v>272</v>
      </c>
      <c r="J35" s="244">
        <v>77</v>
      </c>
      <c r="K35" s="244">
        <v>2489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255</v>
      </c>
      <c r="B36" s="245">
        <v>0.040176777822418644</v>
      </c>
      <c r="C36" s="245">
        <v>0.8437123342707915</v>
      </c>
      <c r="D36" s="245">
        <v>6.227400562474889</v>
      </c>
      <c r="E36" s="245">
        <v>11.088790678987545</v>
      </c>
      <c r="F36" s="245">
        <v>15.307352350341501</v>
      </c>
      <c r="G36" s="245">
        <v>29.811169144234633</v>
      </c>
      <c r="H36" s="245">
        <v>22.659702691844114</v>
      </c>
      <c r="I36" s="245">
        <v>10.92808356769787</v>
      </c>
      <c r="J36" s="245">
        <v>3.0936118923262352</v>
      </c>
      <c r="K36" s="245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232</v>
      </c>
      <c r="B37" s="216">
        <v>6</v>
      </c>
      <c r="C37" s="216">
        <v>27</v>
      </c>
      <c r="D37" s="216">
        <v>163</v>
      </c>
      <c r="E37" s="216">
        <v>252</v>
      </c>
      <c r="F37" s="216">
        <v>379</v>
      </c>
      <c r="G37" s="216">
        <v>745</v>
      </c>
      <c r="H37" s="216">
        <v>554</v>
      </c>
      <c r="I37" s="216">
        <v>261</v>
      </c>
      <c r="J37" s="216">
        <v>74</v>
      </c>
      <c r="K37" s="216">
        <v>2461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1" t="s">
        <v>255</v>
      </c>
      <c r="B38" s="217">
        <v>0.24380333197887039</v>
      </c>
      <c r="C38" s="217">
        <v>1.0971149939049167</v>
      </c>
      <c r="D38" s="217">
        <v>6.623323852092645</v>
      </c>
      <c r="E38" s="217">
        <v>10.239739943112555</v>
      </c>
      <c r="F38" s="217">
        <v>15.400243803331978</v>
      </c>
      <c r="G38" s="217">
        <v>30.27224705404307</v>
      </c>
      <c r="H38" s="217">
        <v>22.511174319382366</v>
      </c>
      <c r="I38" s="217">
        <v>10.605444941080862</v>
      </c>
      <c r="J38" s="217">
        <v>3.0069077610727346</v>
      </c>
      <c r="K38" s="217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ht="18.75" customHeight="1"/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8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8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8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80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10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KOMPERDRA Anna</cp:lastModifiedBy>
  <cp:lastPrinted>2012-02-07T16:06:59Z</cp:lastPrinted>
  <dcterms:created xsi:type="dcterms:W3CDTF">2007-10-03T07:50:09Z</dcterms:created>
  <dcterms:modified xsi:type="dcterms:W3CDTF">2012-12-10T14:38:01Z</dcterms:modified>
  <cp:category/>
  <cp:version/>
  <cp:contentType/>
  <cp:contentStatus/>
</cp:coreProperties>
</file>