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<sst xmlns="http://schemas.openxmlformats.org/spreadsheetml/2006/main" count="1242" uniqueCount="288">
  <si>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</si>
  <si>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</si>
  <si>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</si>
  <si>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</si>
  <si>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</si>
  <si>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</si>
  <si>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</si>
  <si>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</si>
  <si>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</si>
  <si>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</si>
  <si>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</si>
  <si>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</si>
  <si>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</si>
  <si>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</si>
  <si>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</si>
  <si>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</si>
  <si>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</si>
  <si>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</si>
  <si>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</si>
  <si>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</si>
  <si>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</si>
  <si>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</si>
  <si>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</si>
  <si>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</si>
  <si>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</si>
  <si>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</si>
  <si>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</si>
  <si>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</si>
  <si>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</si>
  <si>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</si>
  <si>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</si>
  <si>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</si>
  <si>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</si>
  <si>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</si>
  <si>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</si>
  <si>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</si>
  <si>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</si>
  <si>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</si>
  <si>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</si>
  <si>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</si>
  <si>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</si>
  <si>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</si>
  <si>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</si>
  <si>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</si>
  <si>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</si>
  <si>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</si>
  <si>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</si>
  <si>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</si>
  <si>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</si>
  <si>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</si>
  <si>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</si>
  <si>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</si>
  <si>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</si>
  <si>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</si>
  <si>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</si>
  <si>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</si>
  <si>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</si>
  <si>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</si>
  <si>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</si>
  <si>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</si>
  <si>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</si>
  <si>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</si>
  <si>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</si>
  <si>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</si>
  <si>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</si>
  <si>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</si>
  <si>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</si>
  <si>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</si>
  <si>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</si>
  <si>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</si>
  <si>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</si>
  <si>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</si>
  <si>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</si>
  <si>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</si>
  <si>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</si>
  <si>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</si>
  <si>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</si>
  <si>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</si>
  <si>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</si>
  <si>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</si>
  <si>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</si>
  <si>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</si>
  <si>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</si>
  <si>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</si>
  <si>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</si>
  <si>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</si>
  <si>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</si>
  <si>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</si>
  <si>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</si>
  <si>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</si>
  <si>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</si>
  <si>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</si>
  <si>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</si>
  <si>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</si>
  <si>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</si>
  <si>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</si>
  <si>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</si>
  <si>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</si>
  <si>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</si>
  <si>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</si>
  <si>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</si>
  <si>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</si>
  <si>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</si>
  <si>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</si>
  <si>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</si>
  <si>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</si>
  <si>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</si>
  <si>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</si>
  <si>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</si>
  <si>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</si>
  <si>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</si>
  <si>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</si>
  <si>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</si>
  <si>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</si>
  <si>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</si>
  <si>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</si>
  <si>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</si>
  <si>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</si>
  <si>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</si>
  <si>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</si>
  <si>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</si>
  <si>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</si>
  <si>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</si>
  <si>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</si>
  <si>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</si>
  <si>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</si>
  <si>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</si>
  <si>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</si>
  <si>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</si>
  <si>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</si>
  <si>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</si>
  <si>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</si>
  <si>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</si>
  <si>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</si>
  <si>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</si>
  <si>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</si>
  <si>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</si>
  <si>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</si>
  <si>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</si>
  <si>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</si>
  <si>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</si>
  <si>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</si>
  <si>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</si>
  <si>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</si>
  <si>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</si>
  <si>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</si>
  <si>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</si>
  <si>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</si>
  <si>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</si>
  <si>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</si>
  <si>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</si>
  <si>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</si>
  <si>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</si>
  <si>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</si>
  <si>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</si>
  <si>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</si>
  <si>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</si>
  <si>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</si>
  <si>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</si>
  <si>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</si>
  <si>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</si>
  <si>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</si>
  <si>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</si>
  <si>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</si>
  <si>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</si>
  <si>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</si>
  <si>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</si>
  <si>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</si>
  <si>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</si>
  <si>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</si>
  <si>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</si>
  <si>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</si>
  <si>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</si>
  <si>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</si>
  <si>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</si>
  <si>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</si>
  <si>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</si>
  <si>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 xml:space="preserve">Tableau 20 : </t>
  </si>
  <si>
    <t xml:space="preserve">Tableau 24 : </t>
  </si>
  <si>
    <t xml:space="preserve">Tableau 23 : 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</si>
  <si>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</si>
  <si>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</si>
  <si>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</si>
  <si>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</si>
  <si>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</si>
  <si>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</si>
  <si>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</si>
  <si>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</si>
  <si>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</si>
  <si>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</si>
  <si>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</si>
  <si>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</si>
  <si>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</si>
  <si>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</si>
  <si>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</si>
  <si>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</si>
  <si>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</si>
  <si>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</si>
  <si>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</si>
  <si>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</si>
  <si>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</si>
  <si>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</si>
  <si>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</si>
  <si>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</si>
  <si>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</si>
  <si>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</si>
  <si>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</si>
  <si>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</si>
  <si>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</si>
  <si>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</si>
  <si>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</si>
  <si>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</si>
  <si>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</si>
  <si>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</si>
  <si>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</si>
  <si>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</si>
  <si>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</si>
  <si>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</si>
  <si>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</si>
  <si>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</si>
  <si>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</si>
  <si>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</si>
  <si>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</si>
  <si>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</si>
  <si>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</si>
  <si>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</si>
  <si>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</si>
  <si>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</si>
  <si>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</si>
  <si>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(hommes et femmes)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</si>
  <si>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</si>
  <si>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</si>
  <si>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</si>
  <si>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</si>
  <si>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</si>
  <si>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</si>
  <si>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</si>
  <si>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</si>
  <si>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</si>
  <si>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</si>
  <si>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</si>
  <si>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</si>
  <si>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</si>
  <si>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</si>
  <si>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</si>
  <si>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</si>
  <si>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</si>
  <si>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</si>
  <si>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</si>
  <si>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</si>
  <si>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</si>
  <si>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</si>
  <si>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</si>
  <si>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</si>
  <si>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</si>
  <si>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</si>
  <si>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</si>
  <si>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</si>
  <si>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</si>
  <si>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</si>
  <si>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</si>
  <si>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</si>
  <si>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</si>
  <si>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</si>
  <si>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</si>
  <si>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</si>
  <si>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</si>
  <si>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</si>
  <si>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</si>
  <si>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</si>
  <si>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1er avril 2012</t>
  </si>
  <si>
    <t>1er trimestre 2012</t>
  </si>
  <si>
    <t>1er juillet 2012</t>
  </si>
  <si>
    <t>2ème trimestre 2012</t>
  </si>
  <si>
    <t>1er octobre 2012</t>
  </si>
  <si>
    <t>3ème trimestre 2012</t>
  </si>
  <si>
    <t>1er janvier 2013</t>
  </si>
  <si>
    <t>4ème trimestre 2012</t>
  </si>
  <si>
    <t>Mouvements au cours du 1er trimestre 2013</t>
  </si>
  <si>
    <t>Numéro 132</t>
  </si>
  <si>
    <t>Situation au 1er avril 2013</t>
  </si>
  <si>
    <t>1er avril 2013</t>
  </si>
  <si>
    <t>1er trimestre 2013</t>
  </si>
  <si>
    <t>Vol aggravé + vol qualifié</t>
  </si>
  <si>
    <r>
      <t xml:space="preserve">Condamnés et CJ </t>
    </r>
    <r>
      <rPr>
        <i/>
        <sz val="12"/>
        <rFont val="Times New Roman"/>
        <family val="1"/>
      </rPr>
      <t>(**)</t>
    </r>
  </si>
  <si>
    <r>
      <t xml:space="preserve">Condamnées et CJ </t>
    </r>
    <r>
      <rPr>
        <i/>
        <sz val="12"/>
        <rFont val="Times New Roman"/>
        <family val="1"/>
      </rPr>
      <t>(**)</t>
    </r>
  </si>
  <si>
    <t>(**) Contraintes judiciaires</t>
  </si>
  <si>
    <t xml:space="preserve">(**) Contraintes judiciaires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</si>
</sst>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9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3" fontId="27" fillId="0" borderId="23" xfId="63" applyNumberFormat="1" applyFont="1" applyFill="1" applyBorder="1" applyAlignment="1">
      <alignment horizontal="center" vertical="center" wrapText="1"/>
      <protection/>
    </xf>
    <xf numFmtId="3" fontId="27" fillId="0" borderId="23" xfId="52" applyNumberFormat="1" applyFont="1" applyFill="1" applyBorder="1" applyAlignment="1">
      <alignment horizontal="center" vertical="center"/>
    </xf>
    <xf numFmtId="3" fontId="27" fillId="34" borderId="23" xfId="52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26">
      <selection activeCell="D71" sqref="D71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77" t="s">
        <v>63</v>
      </c>
      <c r="B29" s="477"/>
      <c r="C29" s="477"/>
      <c r="D29" s="477"/>
      <c r="E29" s="477"/>
      <c r="F29" s="477"/>
      <c r="G29" s="477"/>
      <c r="H29" s="477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77" t="s">
        <v>64</v>
      </c>
      <c r="B30" s="477"/>
      <c r="C30" s="477"/>
      <c r="D30" s="477"/>
      <c r="E30" s="477"/>
      <c r="F30" s="477"/>
      <c r="G30" s="477"/>
      <c r="H30" s="477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77" t="s">
        <v>65</v>
      </c>
      <c r="B31" s="477"/>
      <c r="C31" s="477"/>
      <c r="D31" s="477"/>
      <c r="E31" s="477"/>
      <c r="F31" s="477"/>
      <c r="G31" s="477"/>
      <c r="H31" s="477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9" t="s">
        <v>278</v>
      </c>
      <c r="B33" s="479"/>
      <c r="C33" s="479"/>
      <c r="D33" s="479"/>
      <c r="E33" s="479"/>
      <c r="F33" s="479"/>
      <c r="G33" s="479"/>
      <c r="H33" s="47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78" t="s">
        <v>280</v>
      </c>
      <c r="B34" s="478"/>
      <c r="C34" s="478"/>
      <c r="D34" s="478"/>
      <c r="E34" s="478"/>
      <c r="F34" s="478"/>
      <c r="G34" s="478"/>
      <c r="H34" s="478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279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231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D71" sqref="D71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238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212</v>
      </c>
      <c r="D4" s="293" t="s">
        <v>41</v>
      </c>
      <c r="E4" s="292" t="s">
        <v>212</v>
      </c>
      <c r="F4" s="293" t="s">
        <v>60</v>
      </c>
      <c r="G4" s="293" t="s">
        <v>28</v>
      </c>
      <c r="H4" s="292" t="s">
        <v>212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281</v>
      </c>
      <c r="B5" s="98">
        <v>64561</v>
      </c>
      <c r="C5" s="255">
        <f>(($B$5-$B$6)/$B$6)*100</f>
        <v>2.5152039633517</v>
      </c>
      <c r="D5" s="298">
        <v>14193</v>
      </c>
      <c r="E5" s="255">
        <f>(($D$5-$D$6)/$D$6)*100</f>
        <v>4.506295559973492</v>
      </c>
      <c r="F5" s="98">
        <v>243</v>
      </c>
      <c r="G5" s="298">
        <f>B5+D5+F5</f>
        <v>78997</v>
      </c>
      <c r="H5" s="255">
        <f>(($G$5-$G$6)/$G$6)*100</f>
        <v>2.863355816557723</v>
      </c>
      <c r="I5" s="256">
        <f>(D5/G5)*100</f>
        <v>17.96650505715407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276</v>
      </c>
      <c r="B6" s="250">
        <v>62977</v>
      </c>
      <c r="C6" s="247">
        <v>0.7922281617105725</v>
      </c>
      <c r="D6" s="251">
        <v>13581</v>
      </c>
      <c r="E6" s="247">
        <v>-0.9192383453709784</v>
      </c>
      <c r="F6" s="252">
        <v>240</v>
      </c>
      <c r="G6" s="251">
        <v>76798</v>
      </c>
      <c r="H6" s="247">
        <v>0.5117332181606397</v>
      </c>
      <c r="I6" s="248">
        <v>17.684054272246673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274</v>
      </c>
      <c r="B7" s="250">
        <v>62482</v>
      </c>
      <c r="C7" s="247">
        <v>-3.345966432051976</v>
      </c>
      <c r="D7" s="251">
        <v>13707</v>
      </c>
      <c r="E7" s="247">
        <v>2.5435774668960875</v>
      </c>
      <c r="F7" s="252">
        <v>218</v>
      </c>
      <c r="G7" s="251">
        <v>76407</v>
      </c>
      <c r="H7" s="247">
        <v>-2.370243540926631</v>
      </c>
      <c r="I7" s="248">
        <v>17.939455809022732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272</v>
      </c>
      <c r="B8" s="250">
        <v>64645</v>
      </c>
      <c r="C8" s="247">
        <v>0.7826263193177743</v>
      </c>
      <c r="D8" s="289">
        <v>13367</v>
      </c>
      <c r="E8" s="247">
        <v>1.1655188072352984</v>
      </c>
      <c r="F8" s="252">
        <v>250</v>
      </c>
      <c r="G8" s="289">
        <v>78262</v>
      </c>
      <c r="H8" s="247">
        <v>0.8686910346960871</v>
      </c>
      <c r="I8" s="248">
        <v>17.07980884720554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270</v>
      </c>
      <c r="B9" s="105">
        <v>64143</v>
      </c>
      <c r="C9" s="104">
        <v>5.486210469189403</v>
      </c>
      <c r="D9" s="377">
        <v>13213</v>
      </c>
      <c r="E9" s="104">
        <v>3.8676204700888297</v>
      </c>
      <c r="F9" s="100">
        <v>232</v>
      </c>
      <c r="G9" s="377">
        <v>77588</v>
      </c>
      <c r="H9" s="104">
        <v>5.161290322580645</v>
      </c>
      <c r="I9" s="106">
        <v>17.029695313708302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268</v>
      </c>
      <c r="B10" s="250">
        <v>60807</v>
      </c>
      <c r="C10" s="247">
        <v>1.9140199446911925</v>
      </c>
      <c r="D10" s="252">
        <v>12721</v>
      </c>
      <c r="E10" s="247">
        <v>2.1602955348538386</v>
      </c>
      <c r="F10" s="252">
        <v>252</v>
      </c>
      <c r="G10" s="252">
        <v>73780</v>
      </c>
      <c r="H10" s="247">
        <v>2.0103420623289</v>
      </c>
      <c r="I10" s="248">
        <v>17.241799945784766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266</v>
      </c>
      <c r="B11" s="250">
        <v>59665</v>
      </c>
      <c r="C11" s="247">
        <v>-1.0891548688703956</v>
      </c>
      <c r="D11" s="289">
        <v>12452</v>
      </c>
      <c r="E11" s="247">
        <v>-2.8174510263014128</v>
      </c>
      <c r="F11" s="252">
        <v>209</v>
      </c>
      <c r="G11" s="289">
        <v>72326</v>
      </c>
      <c r="H11" s="247">
        <v>-1.3557010365521003</v>
      </c>
      <c r="I11" s="248">
        <v>17.216491994580096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264</v>
      </c>
      <c r="B12" s="250">
        <v>60322</v>
      </c>
      <c r="C12" s="247">
        <v>1.9865758195681944</v>
      </c>
      <c r="D12" s="251">
        <v>12813</v>
      </c>
      <c r="E12" s="247">
        <v>2.430250219841714</v>
      </c>
      <c r="F12" s="252">
        <v>185</v>
      </c>
      <c r="G12" s="251">
        <v>73320</v>
      </c>
      <c r="H12" s="247">
        <v>1.956530808059739</v>
      </c>
      <c r="I12" s="248">
        <v>17.47545008183306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262</v>
      </c>
      <c r="B13" s="105">
        <v>59147</v>
      </c>
      <c r="C13" s="104">
        <v>7.477467655182439</v>
      </c>
      <c r="D13" s="107">
        <v>12509</v>
      </c>
      <c r="E13" s="104">
        <v>6.305770374776919</v>
      </c>
      <c r="F13" s="100">
        <v>257</v>
      </c>
      <c r="G13" s="107">
        <v>71913</v>
      </c>
      <c r="H13" s="104">
        <v>7.372900335946249</v>
      </c>
      <c r="I13" s="106">
        <v>17.394629621904244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260</v>
      </c>
      <c r="B14" s="250">
        <v>55032</v>
      </c>
      <c r="C14" s="247">
        <v>0.06000109092892598</v>
      </c>
      <c r="D14" s="251">
        <v>11767</v>
      </c>
      <c r="E14" s="247">
        <v>-0.050964070330417055</v>
      </c>
      <c r="F14" s="252">
        <v>176</v>
      </c>
      <c r="G14" s="251">
        <v>66975</v>
      </c>
      <c r="H14" s="247">
        <v>0.0747104968248039</v>
      </c>
      <c r="I14" s="248">
        <v>17.5692422545726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258</v>
      </c>
      <c r="B15" s="250">
        <v>54999</v>
      </c>
      <c r="C15" s="247">
        <v>-2.7650584304227146</v>
      </c>
      <c r="D15" s="251">
        <v>11773</v>
      </c>
      <c r="E15" s="247">
        <v>-1.64578111946533</v>
      </c>
      <c r="F15" s="252">
        <v>153</v>
      </c>
      <c r="G15" s="251">
        <v>66925</v>
      </c>
      <c r="H15" s="247">
        <v>-2.525524694504726</v>
      </c>
      <c r="I15" s="248">
        <v>17.591333582368325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256</v>
      </c>
      <c r="B16" s="250">
        <v>56563</v>
      </c>
      <c r="C16" s="247">
        <v>1.34922056979036</v>
      </c>
      <c r="D16" s="251">
        <v>11970</v>
      </c>
      <c r="E16" s="247">
        <v>1.1748795537148171</v>
      </c>
      <c r="F16" s="252">
        <v>126</v>
      </c>
      <c r="G16" s="251">
        <v>68659</v>
      </c>
      <c r="H16" s="247">
        <v>1.33122776982452</v>
      </c>
      <c r="I16" s="248">
        <v>17.433985347878647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254</v>
      </c>
      <c r="B17" s="105">
        <v>55810</v>
      </c>
      <c r="C17" s="104">
        <v>2.688181935270198</v>
      </c>
      <c r="D17" s="107">
        <v>11831</v>
      </c>
      <c r="E17" s="104">
        <v>1.5362169584620666</v>
      </c>
      <c r="F17" s="100">
        <v>116</v>
      </c>
      <c r="G17" s="107">
        <v>67757</v>
      </c>
      <c r="H17" s="104">
        <v>2.523869327724735</v>
      </c>
      <c r="I17" s="106">
        <v>17.460926546334697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252</v>
      </c>
      <c r="B18" s="250">
        <v>54349</v>
      </c>
      <c r="C18" s="247">
        <v>0.09023941068139962</v>
      </c>
      <c r="D18" s="251">
        <v>11652</v>
      </c>
      <c r="E18" s="247">
        <v>-2.305692965540371</v>
      </c>
      <c r="F18" s="252">
        <v>88</v>
      </c>
      <c r="G18" s="251">
        <v>66089</v>
      </c>
      <c r="H18" s="247">
        <v>-0.3287737342965298</v>
      </c>
      <c r="I18" s="248">
        <v>17.630770627487177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249</v>
      </c>
      <c r="B19" s="250">
        <v>54300</v>
      </c>
      <c r="C19" s="247">
        <v>-3.6653301635737856</v>
      </c>
      <c r="D19" s="251">
        <v>11927</v>
      </c>
      <c r="E19" s="247">
        <v>-1.1028192371475953</v>
      </c>
      <c r="F19" s="252">
        <v>80</v>
      </c>
      <c r="G19" s="251">
        <v>66307</v>
      </c>
      <c r="H19" s="247">
        <v>-3.2268892845675587</v>
      </c>
      <c r="I19" s="248">
        <v>17.98754279337023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246</v>
      </c>
      <c r="B20" s="250">
        <v>56366</v>
      </c>
      <c r="C20" s="247">
        <v>0.6589638730646284</v>
      </c>
      <c r="D20" s="251">
        <v>12060</v>
      </c>
      <c r="E20" s="247">
        <v>-0.7325705819409005</v>
      </c>
      <c r="F20" s="252">
        <v>92</v>
      </c>
      <c r="G20" s="251">
        <v>68518</v>
      </c>
      <c r="H20" s="247">
        <v>0.40150049821229705</v>
      </c>
      <c r="I20" s="248">
        <v>17.601214279459413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232</v>
      </c>
      <c r="B21" s="105">
        <v>55997</v>
      </c>
      <c r="C21" s="104">
        <v>3.418535071842795</v>
      </c>
      <c r="D21" s="107">
        <v>12149</v>
      </c>
      <c r="E21" s="104">
        <v>1.8613230485453172</v>
      </c>
      <c r="F21" s="100">
        <v>98</v>
      </c>
      <c r="G21" s="107">
        <v>68244</v>
      </c>
      <c r="H21" s="104">
        <v>3.1218834053612983</v>
      </c>
      <c r="I21" s="106">
        <v>17.80229763788758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211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239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212</v>
      </c>
      <c r="D28" s="286" t="s">
        <v>62</v>
      </c>
      <c r="E28" s="287" t="s">
        <v>212</v>
      </c>
      <c r="F28" s="286" t="s">
        <v>60</v>
      </c>
      <c r="G28" s="286" t="s">
        <v>28</v>
      </c>
      <c r="H28" s="287" t="s">
        <v>212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281</v>
      </c>
      <c r="B29" s="107">
        <v>2180</v>
      </c>
      <c r="C29" s="104">
        <f>(($B$29-$B$30)/$B$30)*100</f>
        <v>2.539981185324553</v>
      </c>
      <c r="D29" s="107">
        <v>593</v>
      </c>
      <c r="E29" s="104">
        <f>(($D$29-$D$30)/$D$30)*100</f>
        <v>1.8900343642611683</v>
      </c>
      <c r="F29" s="100">
        <v>19</v>
      </c>
      <c r="G29" s="108">
        <f>B29+D29+F29</f>
        <v>2792</v>
      </c>
      <c r="H29" s="104">
        <f>(($G$29-$G$30)/$G$30)*100</f>
        <v>2.2336140607835957</v>
      </c>
      <c r="I29" s="106">
        <f>(D29/G29)*100</f>
        <v>21.23925501432665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276</v>
      </c>
      <c r="B30" s="251">
        <v>2126</v>
      </c>
      <c r="C30" s="247">
        <v>1.4797136038186158</v>
      </c>
      <c r="D30" s="251">
        <v>582</v>
      </c>
      <c r="E30" s="247">
        <v>-2.1848739495798317</v>
      </c>
      <c r="F30" s="252">
        <v>23</v>
      </c>
      <c r="G30" s="291">
        <v>2731</v>
      </c>
      <c r="H30" s="247">
        <v>0.9238728750923874</v>
      </c>
      <c r="I30" s="248">
        <v>21.31087513731234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274</v>
      </c>
      <c r="B31" s="251">
        <v>2095</v>
      </c>
      <c r="C31" s="247">
        <v>-5.160706201901313</v>
      </c>
      <c r="D31" s="251">
        <v>595</v>
      </c>
      <c r="E31" s="247">
        <v>-1.6528925619834711</v>
      </c>
      <c r="F31" s="252">
        <v>16</v>
      </c>
      <c r="G31" s="291">
        <v>2706</v>
      </c>
      <c r="H31" s="247">
        <v>-4.71830985915493</v>
      </c>
      <c r="I31" s="248">
        <v>21.988174427198818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272</v>
      </c>
      <c r="B32" s="251">
        <v>2209</v>
      </c>
      <c r="C32" s="247">
        <v>0.9597806215722121</v>
      </c>
      <c r="D32" s="251">
        <v>605</v>
      </c>
      <c r="E32" s="247">
        <v>3.0664395229982966</v>
      </c>
      <c r="F32" s="252">
        <v>26</v>
      </c>
      <c r="G32" s="291">
        <v>2840</v>
      </c>
      <c r="H32" s="247">
        <v>1.1756323477021733</v>
      </c>
      <c r="I32" s="248">
        <v>21.30281690140845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270</v>
      </c>
      <c r="B33" s="107">
        <v>2188</v>
      </c>
      <c r="C33" s="104">
        <v>7.942772570300938</v>
      </c>
      <c r="D33" s="107">
        <v>587</v>
      </c>
      <c r="E33" s="104">
        <v>2.8021015761821366</v>
      </c>
      <c r="F33" s="100">
        <v>32</v>
      </c>
      <c r="G33" s="108">
        <v>2807</v>
      </c>
      <c r="H33" s="104">
        <v>7.0148684712161655</v>
      </c>
      <c r="I33" s="106">
        <v>20.912005700035625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268</v>
      </c>
      <c r="B34" s="251">
        <v>2027</v>
      </c>
      <c r="C34" s="247">
        <v>2.0130850528434827</v>
      </c>
      <c r="D34" s="251">
        <v>571</v>
      </c>
      <c r="E34" s="247">
        <v>4.197080291970803</v>
      </c>
      <c r="F34" s="252">
        <v>25</v>
      </c>
      <c r="G34" s="291">
        <v>2623</v>
      </c>
      <c r="H34" s="247">
        <v>2.6614481409001955</v>
      </c>
      <c r="I34" s="248">
        <v>21.768966831871904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266</v>
      </c>
      <c r="B35" s="251">
        <v>1987</v>
      </c>
      <c r="C35" s="247">
        <v>0.9654471544715447</v>
      </c>
      <c r="D35" s="251">
        <v>548</v>
      </c>
      <c r="E35" s="247">
        <v>-1.083032490974729</v>
      </c>
      <c r="F35" s="252">
        <v>20</v>
      </c>
      <c r="G35" s="291">
        <v>2555</v>
      </c>
      <c r="H35" s="247">
        <v>0.5509641873278237</v>
      </c>
      <c r="I35" s="248">
        <v>21.448140900195696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264</v>
      </c>
      <c r="B36" s="251">
        <v>1968</v>
      </c>
      <c r="C36" s="247">
        <v>5.072076882007474</v>
      </c>
      <c r="D36" s="251">
        <v>554</v>
      </c>
      <c r="E36" s="247">
        <v>8.840864440078585</v>
      </c>
      <c r="F36" s="252">
        <v>19</v>
      </c>
      <c r="G36" s="291">
        <v>2541</v>
      </c>
      <c r="H36" s="247">
        <v>3.418803418803419</v>
      </c>
      <c r="I36" s="248">
        <v>21.802439984258164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262</v>
      </c>
      <c r="B37" s="107">
        <v>1873</v>
      </c>
      <c r="C37" s="104">
        <v>5.402363534046145</v>
      </c>
      <c r="D37" s="107">
        <v>509</v>
      </c>
      <c r="E37" s="104">
        <v>8.297872340425531</v>
      </c>
      <c r="F37" s="100">
        <v>75</v>
      </c>
      <c r="G37" s="108">
        <v>2457</v>
      </c>
      <c r="H37" s="104">
        <v>8.572691117984977</v>
      </c>
      <c r="I37" s="106">
        <v>20.716320716320716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260</v>
      </c>
      <c r="B38" s="251">
        <v>1777</v>
      </c>
      <c r="C38" s="247">
        <v>-3.8939967550027044</v>
      </c>
      <c r="D38" s="251">
        <v>470</v>
      </c>
      <c r="E38" s="247">
        <v>-0.423728813559322</v>
      </c>
      <c r="F38" s="252">
        <v>16</v>
      </c>
      <c r="G38" s="291">
        <v>2263</v>
      </c>
      <c r="H38" s="247">
        <v>-3.125</v>
      </c>
      <c r="I38" s="248">
        <v>20.7688908528502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258</v>
      </c>
      <c r="B39" s="251">
        <v>1849</v>
      </c>
      <c r="C39" s="247">
        <v>-0.9110396570203645</v>
      </c>
      <c r="D39" s="251">
        <v>472</v>
      </c>
      <c r="E39" s="247">
        <v>3.9647577092511015</v>
      </c>
      <c r="F39" s="252">
        <v>15</v>
      </c>
      <c r="G39" s="291">
        <v>2336</v>
      </c>
      <c r="H39" s="247">
        <v>0.21450021450021448</v>
      </c>
      <c r="I39" s="248">
        <v>20.205479452054796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256</v>
      </c>
      <c r="B40" s="251">
        <v>1866</v>
      </c>
      <c r="C40" s="247">
        <v>1.800327332242226</v>
      </c>
      <c r="D40" s="251">
        <v>454</v>
      </c>
      <c r="E40" s="247">
        <v>-7.346938775510205</v>
      </c>
      <c r="F40" s="252">
        <v>11</v>
      </c>
      <c r="G40" s="291">
        <v>2331</v>
      </c>
      <c r="H40" s="247">
        <v>0.21496130696474636</v>
      </c>
      <c r="I40" s="248">
        <v>19.47661947661948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254</v>
      </c>
      <c r="B41" s="107">
        <v>1833</v>
      </c>
      <c r="C41" s="104">
        <v>2.861952861952862</v>
      </c>
      <c r="D41" s="107">
        <v>490</v>
      </c>
      <c r="E41" s="104">
        <v>0.2044989775051125</v>
      </c>
      <c r="F41" s="100">
        <v>3</v>
      </c>
      <c r="G41" s="108">
        <v>2326</v>
      </c>
      <c r="H41" s="104">
        <v>2.241758241758242</v>
      </c>
      <c r="I41" s="106">
        <v>21.066208082545142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252</v>
      </c>
      <c r="B42" s="251">
        <v>1782</v>
      </c>
      <c r="C42" s="247">
        <v>-1</v>
      </c>
      <c r="D42" s="251">
        <v>489</v>
      </c>
      <c r="E42" s="247">
        <v>-5.048543689320388</v>
      </c>
      <c r="F42" s="252">
        <v>4</v>
      </c>
      <c r="G42" s="291">
        <v>2275</v>
      </c>
      <c r="H42" s="247">
        <v>-1.981904351572598</v>
      </c>
      <c r="I42" s="248">
        <v>21.494505494505496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249</v>
      </c>
      <c r="B43" s="251">
        <v>1800</v>
      </c>
      <c r="C43" s="247">
        <v>-2.912621359223301</v>
      </c>
      <c r="D43" s="251">
        <v>515</v>
      </c>
      <c r="E43" s="247">
        <v>-10.278745644599303</v>
      </c>
      <c r="F43" s="252">
        <v>6</v>
      </c>
      <c r="G43" s="291">
        <v>2321</v>
      </c>
      <c r="H43" s="247">
        <v>-4.603370324702015</v>
      </c>
      <c r="I43" s="248">
        <v>22.18871176217148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246</v>
      </c>
      <c r="B44" s="251">
        <v>1854</v>
      </c>
      <c r="C44" s="247">
        <v>1.477832512315271</v>
      </c>
      <c r="D44" s="251">
        <v>574</v>
      </c>
      <c r="E44" s="247">
        <v>3.6101083032490973</v>
      </c>
      <c r="F44" s="252">
        <v>5</v>
      </c>
      <c r="G44" s="291">
        <v>2433</v>
      </c>
      <c r="H44" s="247">
        <v>1.9698239731768652</v>
      </c>
      <c r="I44" s="248">
        <v>23.592272914097823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7">
        <v>1827</v>
      </c>
      <c r="C45" s="104">
        <v>6.7172897196261685</v>
      </c>
      <c r="D45" s="107">
        <v>554</v>
      </c>
      <c r="E45" s="104">
        <v>-1.5985790408525755</v>
      </c>
      <c r="F45" s="100">
        <v>5</v>
      </c>
      <c r="G45" s="108">
        <v>2386</v>
      </c>
      <c r="H45" s="104">
        <v>4.833040421792618</v>
      </c>
      <c r="I45" s="106">
        <v>23.21877619446773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211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25">
      <selection activeCell="A48" sqref="A48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238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212</v>
      </c>
      <c r="D4" s="286" t="s">
        <v>284</v>
      </c>
      <c r="E4" s="287" t="s">
        <v>212</v>
      </c>
      <c r="F4" s="300" t="s">
        <v>28</v>
      </c>
      <c r="G4" s="287" t="s">
        <v>212</v>
      </c>
      <c r="H4" s="288" t="s">
        <v>175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281</v>
      </c>
      <c r="B5" s="98">
        <v>17166</v>
      </c>
      <c r="C5" s="255">
        <f>(($B$5-$B$6)/$B$6)*100</f>
        <v>4.327215266804425</v>
      </c>
      <c r="D5" s="98">
        <v>61831</v>
      </c>
      <c r="E5" s="255">
        <f>(($D$5-$D$6)/$D$6)*100</f>
        <v>2.4642052233859206</v>
      </c>
      <c r="F5" s="98">
        <f>D5+B5</f>
        <v>78997</v>
      </c>
      <c r="G5" s="255">
        <f>(($F$5-$F$6)/$F$6)*100</f>
        <v>2.863355816557723</v>
      </c>
      <c r="H5" s="99">
        <f>(B5/F5)*100</f>
        <v>21.729939111611834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276</v>
      </c>
      <c r="B6" s="250">
        <v>16454</v>
      </c>
      <c r="C6" s="247">
        <v>-2.7253916642033698</v>
      </c>
      <c r="D6" s="252">
        <v>60344</v>
      </c>
      <c r="E6" s="247">
        <v>1.4321253277751629</v>
      </c>
      <c r="F6" s="252">
        <v>76798</v>
      </c>
      <c r="G6" s="247">
        <v>0.5117332181606397</v>
      </c>
      <c r="H6" s="301">
        <v>21.425037110341417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274</v>
      </c>
      <c r="B7" s="250">
        <v>16915</v>
      </c>
      <c r="C7" s="247">
        <v>-1.3012020072353834</v>
      </c>
      <c r="D7" s="252">
        <v>59492</v>
      </c>
      <c r="E7" s="247">
        <v>-2.66998233099928</v>
      </c>
      <c r="F7" s="252">
        <v>76407</v>
      </c>
      <c r="G7" s="247">
        <v>-2.370243540926631</v>
      </c>
      <c r="H7" s="301">
        <v>22.13802400303637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272</v>
      </c>
      <c r="B8" s="250">
        <v>17138</v>
      </c>
      <c r="C8" s="247">
        <v>0.6519057966758678</v>
      </c>
      <c r="D8" s="252">
        <v>61124</v>
      </c>
      <c r="E8" s="247">
        <v>0.9296411882234441</v>
      </c>
      <c r="F8" s="252">
        <v>78262</v>
      </c>
      <c r="G8" s="247">
        <v>0.8686910346960871</v>
      </c>
      <c r="H8" s="301">
        <v>21.89823924765531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270</v>
      </c>
      <c r="B9" s="105">
        <v>17027</v>
      </c>
      <c r="C9" s="104">
        <v>4.594876835186437</v>
      </c>
      <c r="D9" s="100">
        <v>60561</v>
      </c>
      <c r="E9" s="104">
        <v>5.321646580059477</v>
      </c>
      <c r="F9" s="100">
        <v>77588</v>
      </c>
      <c r="G9" s="104">
        <v>5.161290322580645</v>
      </c>
      <c r="H9" s="101">
        <v>21.94540392844254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268</v>
      </c>
      <c r="B10" s="250">
        <v>16279</v>
      </c>
      <c r="C10" s="247">
        <v>-1.0816066111684997</v>
      </c>
      <c r="D10" s="252">
        <v>57501</v>
      </c>
      <c r="E10" s="247">
        <v>2.9211190463405465</v>
      </c>
      <c r="F10" s="252">
        <v>73780</v>
      </c>
      <c r="G10" s="247">
        <v>2.0103420623289</v>
      </c>
      <c r="H10" s="301">
        <v>22.064245052859853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266</v>
      </c>
      <c r="B11" s="250">
        <v>16457</v>
      </c>
      <c r="C11" s="247">
        <v>-1.977485258204777</v>
      </c>
      <c r="D11" s="252">
        <v>55869</v>
      </c>
      <c r="E11" s="247">
        <v>-1.171038899011162</v>
      </c>
      <c r="F11" s="252">
        <v>72326</v>
      </c>
      <c r="G11" s="247">
        <v>-1.3557010365521003</v>
      </c>
      <c r="H11" s="301">
        <v>22.753919752232946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264</v>
      </c>
      <c r="B12" s="250">
        <v>16789</v>
      </c>
      <c r="C12" s="378">
        <v>-0.9849020995517811</v>
      </c>
      <c r="D12" s="250">
        <v>56531</v>
      </c>
      <c r="E12" s="247">
        <v>2.8640573539312553</v>
      </c>
      <c r="F12" s="252">
        <v>73320</v>
      </c>
      <c r="G12" s="247">
        <v>1.956530808059739</v>
      </c>
      <c r="H12" s="301">
        <v>22.898254228041463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262</v>
      </c>
      <c r="B13" s="105">
        <v>16956</v>
      </c>
      <c r="C13" s="104">
        <v>7.986243790599924</v>
      </c>
      <c r="D13" s="100">
        <v>54957</v>
      </c>
      <c r="E13" s="104">
        <v>7.185068164531041</v>
      </c>
      <c r="F13" s="100">
        <v>71913</v>
      </c>
      <c r="G13" s="104">
        <v>7.372900335946249</v>
      </c>
      <c r="H13" s="101">
        <v>23.57849067623378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260</v>
      </c>
      <c r="B14" s="250">
        <v>15702</v>
      </c>
      <c r="C14" s="247">
        <v>-0.940003785250142</v>
      </c>
      <c r="D14" s="252">
        <v>51273</v>
      </c>
      <c r="E14" s="247">
        <v>0.389630731879234</v>
      </c>
      <c r="F14" s="252">
        <v>66975</v>
      </c>
      <c r="G14" s="247">
        <v>0.0747104968248039</v>
      </c>
      <c r="H14" s="301">
        <v>23.444568868980966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258</v>
      </c>
      <c r="B15" s="250">
        <v>15851</v>
      </c>
      <c r="C15" s="247">
        <v>-0.7016225020359581</v>
      </c>
      <c r="D15" s="252">
        <v>51074</v>
      </c>
      <c r="E15" s="247">
        <v>-3.0780324882344012</v>
      </c>
      <c r="F15" s="252">
        <v>66925</v>
      </c>
      <c r="G15" s="247">
        <v>-2.525524694504726</v>
      </c>
      <c r="H15" s="301">
        <v>23.68472170339933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256</v>
      </c>
      <c r="B16" s="250">
        <v>15963</v>
      </c>
      <c r="C16" s="247">
        <v>1.0508324365385833</v>
      </c>
      <c r="D16" s="252">
        <v>52696</v>
      </c>
      <c r="E16" s="247">
        <v>1.4164742109314856</v>
      </c>
      <c r="F16" s="252">
        <v>68659</v>
      </c>
      <c r="G16" s="247">
        <v>1.33122776982452</v>
      </c>
      <c r="H16" s="301">
        <v>23.249683217058216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254</v>
      </c>
      <c r="B17" s="105">
        <v>15797</v>
      </c>
      <c r="C17" s="104">
        <v>2.611237414745047</v>
      </c>
      <c r="D17" s="100">
        <v>51960</v>
      </c>
      <c r="E17" s="104">
        <v>2.4973369629541957</v>
      </c>
      <c r="F17" s="100">
        <v>67757</v>
      </c>
      <c r="G17" s="104">
        <v>2.523869327724735</v>
      </c>
      <c r="H17" s="101">
        <v>23.314196319199493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252</v>
      </c>
      <c r="B18" s="250">
        <v>15395</v>
      </c>
      <c r="C18" s="247">
        <v>-1.3267529803871299</v>
      </c>
      <c r="D18" s="252">
        <v>50694</v>
      </c>
      <c r="E18" s="247">
        <v>-0.021694113006606845</v>
      </c>
      <c r="F18" s="252">
        <v>66089</v>
      </c>
      <c r="G18" s="247">
        <v>-0.3287737342965298</v>
      </c>
      <c r="H18" s="301">
        <v>23.294345503790343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249</v>
      </c>
      <c r="B19" s="250">
        <v>15602</v>
      </c>
      <c r="C19" s="247">
        <v>-3.536540126128354</v>
      </c>
      <c r="D19" s="252">
        <v>50705</v>
      </c>
      <c r="E19" s="247">
        <v>-3.1312089255693105</v>
      </c>
      <c r="F19" s="252">
        <v>66307</v>
      </c>
      <c r="G19" s="247">
        <v>-3.2268892845675587</v>
      </c>
      <c r="H19" s="301">
        <v>23.529944048139715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246</v>
      </c>
      <c r="B20" s="250">
        <v>16174</v>
      </c>
      <c r="C20" s="247">
        <v>-0.2836004932182491</v>
      </c>
      <c r="D20" s="252">
        <v>52344</v>
      </c>
      <c r="E20" s="247">
        <v>0.6151007227433493</v>
      </c>
      <c r="F20" s="252">
        <v>68518</v>
      </c>
      <c r="G20" s="247">
        <v>0.40150049821229705</v>
      </c>
      <c r="H20" s="301">
        <v>23.605475933331387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232</v>
      </c>
      <c r="B21" s="253">
        <v>16220</v>
      </c>
      <c r="C21" s="254">
        <v>1.8012929140777005</v>
      </c>
      <c r="D21" s="379">
        <v>52024</v>
      </c>
      <c r="E21" s="254">
        <v>3.540650811025973</v>
      </c>
      <c r="F21" s="102">
        <v>68244</v>
      </c>
      <c r="G21" s="254">
        <v>3.1218834053612983</v>
      </c>
      <c r="H21" s="302">
        <v>23.76765722993963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211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476" t="s">
        <v>286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239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212</v>
      </c>
      <c r="D28" s="286" t="s">
        <v>285</v>
      </c>
      <c r="E28" s="287" t="s">
        <v>212</v>
      </c>
      <c r="F28" s="300" t="s">
        <v>28</v>
      </c>
      <c r="G28" s="287" t="s">
        <v>212</v>
      </c>
      <c r="H28" s="288" t="s">
        <v>174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281</v>
      </c>
      <c r="B29" s="103">
        <v>707</v>
      </c>
      <c r="C29" s="255">
        <f>(($B$29-$B$30)/$B$30)*100</f>
        <v>-0.14124293785310735</v>
      </c>
      <c r="D29" s="98">
        <v>2085</v>
      </c>
      <c r="E29" s="255">
        <f>(($D$29-$D$30)/$D$30)*100</f>
        <v>3.064755313890262</v>
      </c>
      <c r="F29" s="98">
        <f>D29+B29</f>
        <v>2792</v>
      </c>
      <c r="G29" s="255">
        <f>(($F$29-$F$30)/$F$30)*100</f>
        <v>2.2336140607835957</v>
      </c>
      <c r="H29" s="99">
        <f>(B29/F29)*100</f>
        <v>25.322349570200576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276</v>
      </c>
      <c r="B30" s="250">
        <v>708</v>
      </c>
      <c r="C30" s="247">
        <v>2.7576197387518144</v>
      </c>
      <c r="D30" s="252">
        <v>2023</v>
      </c>
      <c r="E30" s="247">
        <v>0.2974714923153198</v>
      </c>
      <c r="F30" s="252">
        <v>2731</v>
      </c>
      <c r="G30" s="247">
        <v>0.9238728750923874</v>
      </c>
      <c r="H30" s="301">
        <v>25.92456975466862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274</v>
      </c>
      <c r="B31" s="250">
        <v>689</v>
      </c>
      <c r="C31" s="247">
        <v>-9.102902374670185</v>
      </c>
      <c r="D31" s="252">
        <v>2017</v>
      </c>
      <c r="E31" s="247">
        <v>-3.121998078770413</v>
      </c>
      <c r="F31" s="252">
        <v>2706</v>
      </c>
      <c r="G31" s="247">
        <v>-4.71830985915493</v>
      </c>
      <c r="H31" s="301">
        <v>25.461936437546196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272</v>
      </c>
      <c r="B32" s="250">
        <v>758</v>
      </c>
      <c r="C32" s="247">
        <v>-2.3195876288659796</v>
      </c>
      <c r="D32" s="252">
        <v>2082</v>
      </c>
      <c r="E32" s="247">
        <v>2.511078286558346</v>
      </c>
      <c r="F32" s="252">
        <v>2840</v>
      </c>
      <c r="G32" s="247">
        <v>1.1756323477021733</v>
      </c>
      <c r="H32" s="301">
        <v>26.69014084507042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270</v>
      </c>
      <c r="B33" s="105">
        <v>776</v>
      </c>
      <c r="C33" s="104">
        <v>-0.6402048655569782</v>
      </c>
      <c r="D33" s="100">
        <v>2031</v>
      </c>
      <c r="E33" s="104">
        <v>10.260586319218241</v>
      </c>
      <c r="F33" s="100">
        <v>2807</v>
      </c>
      <c r="G33" s="104">
        <v>7.0148684712161655</v>
      </c>
      <c r="H33" s="101">
        <v>27.64517278232989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268</v>
      </c>
      <c r="B34" s="250">
        <v>781</v>
      </c>
      <c r="C34" s="247">
        <v>1.8252933507170794</v>
      </c>
      <c r="D34" s="252">
        <v>1842</v>
      </c>
      <c r="E34" s="247">
        <v>3.0201342281879198</v>
      </c>
      <c r="F34" s="252">
        <v>2623</v>
      </c>
      <c r="G34" s="247">
        <v>2.6614481409001955</v>
      </c>
      <c r="H34" s="301">
        <v>29.775066717499048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266</v>
      </c>
      <c r="B35" s="250">
        <v>767</v>
      </c>
      <c r="C35" s="247">
        <v>3.7889039242219216</v>
      </c>
      <c r="D35" s="252">
        <v>1788</v>
      </c>
      <c r="E35" s="247">
        <v>-0.776914539400666</v>
      </c>
      <c r="F35" s="252">
        <v>2555</v>
      </c>
      <c r="G35" s="247">
        <v>0.5509641873278237</v>
      </c>
      <c r="H35" s="301">
        <v>30.019569471624262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264</v>
      </c>
      <c r="B36" s="250">
        <v>739</v>
      </c>
      <c r="C36" s="247">
        <v>4.378531073446328</v>
      </c>
      <c r="D36" s="252">
        <v>1802</v>
      </c>
      <c r="E36" s="247">
        <v>3.0303030303030303</v>
      </c>
      <c r="F36" s="252">
        <v>2541</v>
      </c>
      <c r="G36" s="247">
        <v>3.418803418803419</v>
      </c>
      <c r="H36" s="301">
        <v>29.083038173947262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262</v>
      </c>
      <c r="B37" s="105">
        <v>708</v>
      </c>
      <c r="C37" s="104">
        <v>1.5781922525107603</v>
      </c>
      <c r="D37" s="100">
        <v>1749</v>
      </c>
      <c r="E37" s="104">
        <v>11.685823754789272</v>
      </c>
      <c r="F37" s="100">
        <v>2457</v>
      </c>
      <c r="G37" s="104">
        <v>8.572691117984977</v>
      </c>
      <c r="H37" s="101">
        <v>28.815628815628813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260</v>
      </c>
      <c r="B38" s="250">
        <v>697</v>
      </c>
      <c r="C38" s="247">
        <v>-2.789400278940028</v>
      </c>
      <c r="D38" s="252">
        <v>1566</v>
      </c>
      <c r="E38" s="247">
        <v>-3.2736256948733784</v>
      </c>
      <c r="F38" s="252">
        <v>2263</v>
      </c>
      <c r="G38" s="247">
        <v>-3.125</v>
      </c>
      <c r="H38" s="301">
        <v>30.799823243482106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258</v>
      </c>
      <c r="B39" s="250">
        <v>717</v>
      </c>
      <c r="C39" s="247">
        <v>0.8438818565400843</v>
      </c>
      <c r="D39" s="252">
        <v>1619</v>
      </c>
      <c r="E39" s="247">
        <v>-0.06172839506172839</v>
      </c>
      <c r="F39" s="252">
        <v>2336</v>
      </c>
      <c r="G39" s="247">
        <v>0.21450021450021448</v>
      </c>
      <c r="H39" s="301">
        <v>30.69349315068493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256</v>
      </c>
      <c r="B40" s="250">
        <v>711</v>
      </c>
      <c r="C40" s="247">
        <v>2.008608321377331</v>
      </c>
      <c r="D40" s="252">
        <v>1620</v>
      </c>
      <c r="E40" s="247">
        <v>-0.5524861878453038</v>
      </c>
      <c r="F40" s="252">
        <v>2331</v>
      </c>
      <c r="G40" s="247">
        <v>0.21496130696474636</v>
      </c>
      <c r="H40" s="301">
        <v>30.501930501930502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254</v>
      </c>
      <c r="B41" s="105">
        <v>697</v>
      </c>
      <c r="C41" s="104">
        <v>-5.040871934604905</v>
      </c>
      <c r="D41" s="100">
        <v>1629</v>
      </c>
      <c r="E41" s="104">
        <v>5.710577547047372</v>
      </c>
      <c r="F41" s="100">
        <v>2326</v>
      </c>
      <c r="G41" s="104">
        <v>2.241758241758242</v>
      </c>
      <c r="H41" s="101">
        <v>29.96560619088564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252</v>
      </c>
      <c r="B42" s="250">
        <v>734</v>
      </c>
      <c r="C42" s="247">
        <v>1.5214384508990317</v>
      </c>
      <c r="D42" s="252">
        <v>1541</v>
      </c>
      <c r="E42" s="247">
        <v>-3.566958698372966</v>
      </c>
      <c r="F42" s="252">
        <v>2275</v>
      </c>
      <c r="G42" s="247">
        <v>-1.981904351572598</v>
      </c>
      <c r="H42" s="301">
        <v>32.26373626373626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249</v>
      </c>
      <c r="B43" s="250">
        <v>723</v>
      </c>
      <c r="C43" s="247">
        <v>-6.94980694980695</v>
      </c>
      <c r="D43" s="252">
        <v>1598</v>
      </c>
      <c r="E43" s="247">
        <v>-3.5024154589371985</v>
      </c>
      <c r="F43" s="252">
        <v>2321</v>
      </c>
      <c r="G43" s="247">
        <v>-4.603370324702015</v>
      </c>
      <c r="H43" s="301">
        <v>31.15036622145627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246</v>
      </c>
      <c r="B44" s="250">
        <v>777</v>
      </c>
      <c r="C44" s="247">
        <v>5.142083897158322</v>
      </c>
      <c r="D44" s="252">
        <v>1656</v>
      </c>
      <c r="E44" s="247">
        <v>0.546448087431694</v>
      </c>
      <c r="F44" s="252">
        <v>2433</v>
      </c>
      <c r="G44" s="247">
        <v>1.9698239731768652</v>
      </c>
      <c r="H44" s="301">
        <v>31.935881627620223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5">
        <v>739</v>
      </c>
      <c r="C45" s="104">
        <v>-3.2722513089005236</v>
      </c>
      <c r="D45" s="100">
        <v>1647</v>
      </c>
      <c r="E45" s="104">
        <v>8.928571428571429</v>
      </c>
      <c r="F45" s="100">
        <v>2386</v>
      </c>
      <c r="G45" s="104">
        <v>4.833040421792618</v>
      </c>
      <c r="H45" s="101">
        <v>30.972338642078796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211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476" t="s">
        <v>287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D71" sqref="D71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238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200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2" t="s">
        <v>46</v>
      </c>
      <c r="C4" s="501"/>
      <c r="D4" s="502" t="s">
        <v>47</v>
      </c>
      <c r="E4" s="501"/>
      <c r="F4" s="502" t="s">
        <v>48</v>
      </c>
      <c r="G4" s="501"/>
      <c r="H4" s="502" t="s">
        <v>49</v>
      </c>
      <c r="I4" s="501"/>
      <c r="J4" s="498" t="s">
        <v>28</v>
      </c>
      <c r="K4" s="499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281</v>
      </c>
      <c r="B6" s="92">
        <v>11198</v>
      </c>
      <c r="C6" s="93">
        <f>(B6/J6)*100</f>
        <v>65.23360130490504</v>
      </c>
      <c r="D6" s="92">
        <v>1747</v>
      </c>
      <c r="E6" s="93">
        <f>(D6/J6)*100</f>
        <v>10.177094256087615</v>
      </c>
      <c r="F6" s="92">
        <v>2131</v>
      </c>
      <c r="G6" s="93">
        <f>(F6/J6)*100</f>
        <v>12.414074332983805</v>
      </c>
      <c r="H6" s="92">
        <v>2090</v>
      </c>
      <c r="I6" s="93">
        <f>(H6/J6)*100</f>
        <v>12.175230106023536</v>
      </c>
      <c r="J6" s="92">
        <f>H6+F6+D6+B6</f>
        <v>17166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276</v>
      </c>
      <c r="B7" s="307">
        <v>11017</v>
      </c>
      <c r="C7" s="308">
        <v>66.95636319436004</v>
      </c>
      <c r="D7" s="307">
        <v>1834</v>
      </c>
      <c r="E7" s="308">
        <v>11.14622584174061</v>
      </c>
      <c r="F7" s="307">
        <v>1900</v>
      </c>
      <c r="G7" s="308">
        <v>11.547344110854503</v>
      </c>
      <c r="H7" s="307">
        <v>1703</v>
      </c>
      <c r="I7" s="308">
        <v>10.350066853044853</v>
      </c>
      <c r="J7" s="307">
        <v>16454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274</v>
      </c>
      <c r="B8" s="307">
        <v>10991</v>
      </c>
      <c r="C8" s="308">
        <v>64.97783032811114</v>
      </c>
      <c r="D8" s="307">
        <v>1879</v>
      </c>
      <c r="E8" s="308">
        <v>11.108483594442802</v>
      </c>
      <c r="F8" s="307">
        <v>2155</v>
      </c>
      <c r="G8" s="308">
        <v>12.740171445462606</v>
      </c>
      <c r="H8" s="307">
        <v>1890</v>
      </c>
      <c r="I8" s="308">
        <v>11.173514631983448</v>
      </c>
      <c r="J8" s="307">
        <v>16915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272</v>
      </c>
      <c r="B9" s="307">
        <v>11459</v>
      </c>
      <c r="C9" s="308">
        <v>66.86311121484421</v>
      </c>
      <c r="D9" s="307">
        <v>1661</v>
      </c>
      <c r="E9" s="308">
        <v>9.691912708600771</v>
      </c>
      <c r="F9" s="307">
        <v>2045</v>
      </c>
      <c r="G9" s="308">
        <v>11.932547555140623</v>
      </c>
      <c r="H9" s="307">
        <v>1973</v>
      </c>
      <c r="I9" s="308">
        <v>11.5124285214144</v>
      </c>
      <c r="J9" s="307">
        <v>17138</v>
      </c>
      <c r="K9" s="308">
        <v>100</v>
      </c>
      <c r="L9" s="465">
        <f>J6+J7+J8+J9</f>
        <v>67673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270</v>
      </c>
      <c r="B10" s="92">
        <v>11207</v>
      </c>
      <c r="C10" s="93">
        <v>65.81899336348152</v>
      </c>
      <c r="D10" s="92">
        <v>1738</v>
      </c>
      <c r="E10" s="93">
        <v>10.207317789393317</v>
      </c>
      <c r="F10" s="92">
        <v>2191</v>
      </c>
      <c r="G10" s="93">
        <v>12.867798202854292</v>
      </c>
      <c r="H10" s="92">
        <v>1891</v>
      </c>
      <c r="I10" s="93">
        <v>11.105890644270863</v>
      </c>
      <c r="J10" s="92">
        <v>17027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268</v>
      </c>
      <c r="B11" s="307">
        <v>11211</v>
      </c>
      <c r="C11" s="308">
        <v>68.86786657657105</v>
      </c>
      <c r="D11" s="307">
        <v>1649</v>
      </c>
      <c r="E11" s="308">
        <v>10.129614841206463</v>
      </c>
      <c r="F11" s="307">
        <v>1813</v>
      </c>
      <c r="G11" s="308">
        <v>11.137047730204557</v>
      </c>
      <c r="H11" s="307">
        <v>1606</v>
      </c>
      <c r="I11" s="308">
        <v>9.865470852017937</v>
      </c>
      <c r="J11" s="307">
        <v>16279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266</v>
      </c>
      <c r="B12" s="307">
        <v>10979</v>
      </c>
      <c r="C12" s="308">
        <v>66.71325271920763</v>
      </c>
      <c r="D12" s="307">
        <v>1582</v>
      </c>
      <c r="E12" s="308">
        <v>9.612930667800935</v>
      </c>
      <c r="F12" s="307">
        <v>1985</v>
      </c>
      <c r="G12" s="308">
        <v>12.061736647019504</v>
      </c>
      <c r="H12" s="307">
        <v>1911</v>
      </c>
      <c r="I12" s="308">
        <v>11.612079965971926</v>
      </c>
      <c r="J12" s="307">
        <v>16457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264</v>
      </c>
      <c r="B13" s="307">
        <v>11321</v>
      </c>
      <c r="C13" s="308">
        <v>67.43105604860325</v>
      </c>
      <c r="D13" s="307">
        <v>1493</v>
      </c>
      <c r="E13" s="308">
        <v>8.89272738102329</v>
      </c>
      <c r="F13" s="307">
        <v>2079</v>
      </c>
      <c r="G13" s="308">
        <v>12.383107987372686</v>
      </c>
      <c r="H13" s="307">
        <v>1896</v>
      </c>
      <c r="I13" s="308">
        <v>11.293108583000775</v>
      </c>
      <c r="J13" s="307">
        <v>16789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262</v>
      </c>
      <c r="B14" s="92">
        <v>11221</v>
      </c>
      <c r="C14" s="93">
        <v>66.17716442557207</v>
      </c>
      <c r="D14" s="92">
        <v>1599</v>
      </c>
      <c r="E14" s="93">
        <v>9.43029016277424</v>
      </c>
      <c r="F14" s="92">
        <v>2279</v>
      </c>
      <c r="G14" s="93">
        <v>13.440669969332388</v>
      </c>
      <c r="H14" s="92">
        <v>1857</v>
      </c>
      <c r="I14" s="93">
        <v>10.951875442321303</v>
      </c>
      <c r="J14" s="92">
        <v>16956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307">
        <v>10828</v>
      </c>
      <c r="C15" s="308">
        <v>68.95936823334607</v>
      </c>
      <c r="D15" s="307">
        <v>1525</v>
      </c>
      <c r="E15" s="308">
        <v>9.712138581072475</v>
      </c>
      <c r="F15" s="307">
        <v>1869</v>
      </c>
      <c r="G15" s="308">
        <v>11.902942300343906</v>
      </c>
      <c r="H15" s="307">
        <v>1480</v>
      </c>
      <c r="I15" s="308">
        <v>9.425550885237548</v>
      </c>
      <c r="J15" s="307">
        <v>15702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307">
        <v>10340</v>
      </c>
      <c r="C16" s="308">
        <v>65.23247744621791</v>
      </c>
      <c r="D16" s="307">
        <v>1608</v>
      </c>
      <c r="E16" s="308">
        <v>10.144470380417639</v>
      </c>
      <c r="F16" s="307">
        <v>2040</v>
      </c>
      <c r="G16" s="308">
        <v>12.869850482619395</v>
      </c>
      <c r="H16" s="307">
        <v>1863</v>
      </c>
      <c r="I16" s="308">
        <v>11.753201690745064</v>
      </c>
      <c r="J16" s="307">
        <v>15851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256</v>
      </c>
      <c r="B17" s="307">
        <v>10689</v>
      </c>
      <c r="C17" s="308">
        <v>66.96109753805676</v>
      </c>
      <c r="D17" s="307">
        <v>1532</v>
      </c>
      <c r="E17" s="308">
        <v>9.597193509991857</v>
      </c>
      <c r="F17" s="307">
        <v>1902</v>
      </c>
      <c r="G17" s="308">
        <v>11.915053561360645</v>
      </c>
      <c r="H17" s="307">
        <v>1840</v>
      </c>
      <c r="I17" s="308">
        <v>11.526655390590742</v>
      </c>
      <c r="J17" s="307">
        <v>15963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254</v>
      </c>
      <c r="B18" s="92">
        <v>10397</v>
      </c>
      <c r="C18" s="93">
        <v>65.81629423308223</v>
      </c>
      <c r="D18" s="92">
        <v>1583</v>
      </c>
      <c r="E18" s="93">
        <v>10.020890042413116</v>
      </c>
      <c r="F18" s="92">
        <v>2053</v>
      </c>
      <c r="G18" s="93">
        <v>12.996138507311514</v>
      </c>
      <c r="H18" s="92">
        <v>1764</v>
      </c>
      <c r="I18" s="93">
        <v>11.166677217193138</v>
      </c>
      <c r="J18" s="92">
        <v>15797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252</v>
      </c>
      <c r="B19" s="307">
        <v>10446</v>
      </c>
      <c r="C19" s="308">
        <v>67.85319909061384</v>
      </c>
      <c r="D19" s="307">
        <v>1709</v>
      </c>
      <c r="E19" s="308">
        <v>11.101006820396233</v>
      </c>
      <c r="F19" s="307">
        <v>1656</v>
      </c>
      <c r="G19" s="308">
        <v>10.756739201039299</v>
      </c>
      <c r="H19" s="307">
        <v>1584</v>
      </c>
      <c r="I19" s="308">
        <v>10.289054887950632</v>
      </c>
      <c r="J19" s="307">
        <v>15395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249</v>
      </c>
      <c r="B20" s="307">
        <v>10112</v>
      </c>
      <c r="C20" s="308">
        <v>64.81220356364568</v>
      </c>
      <c r="D20" s="307">
        <v>1663</v>
      </c>
      <c r="E20" s="308">
        <v>10.658889885912062</v>
      </c>
      <c r="F20" s="307">
        <v>1910</v>
      </c>
      <c r="G20" s="308">
        <v>12.242020253813614</v>
      </c>
      <c r="H20" s="307">
        <v>1917</v>
      </c>
      <c r="I20" s="308">
        <v>12.286886296628637</v>
      </c>
      <c r="J20" s="307">
        <v>15602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246</v>
      </c>
      <c r="B21" s="307">
        <v>10688</v>
      </c>
      <c r="C21" s="308">
        <v>66.08136515395078</v>
      </c>
      <c r="D21" s="307">
        <v>1596</v>
      </c>
      <c r="E21" s="308">
        <v>9.8676888833931</v>
      </c>
      <c r="F21" s="307">
        <v>2047</v>
      </c>
      <c r="G21" s="308">
        <v>12.656114752071227</v>
      </c>
      <c r="H21" s="307">
        <v>1843</v>
      </c>
      <c r="I21" s="308">
        <v>11.39483121058489</v>
      </c>
      <c r="J21" s="307">
        <v>16174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10677</v>
      </c>
      <c r="C22" s="93">
        <v>65.82614056720098</v>
      </c>
      <c r="D22" s="92">
        <v>1692</v>
      </c>
      <c r="E22" s="93">
        <v>10.431565967940813</v>
      </c>
      <c r="F22" s="92">
        <v>2078</v>
      </c>
      <c r="G22" s="93">
        <v>12.811344019728729</v>
      </c>
      <c r="H22" s="92">
        <v>1773</v>
      </c>
      <c r="I22" s="93">
        <v>10.930949445129471</v>
      </c>
      <c r="J22" s="92">
        <v>16220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239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500" t="s">
        <v>46</v>
      </c>
      <c r="C28" s="501"/>
      <c r="D28" s="502" t="s">
        <v>47</v>
      </c>
      <c r="E28" s="501"/>
      <c r="F28" s="502" t="s">
        <v>48</v>
      </c>
      <c r="G28" s="501"/>
      <c r="H28" s="502" t="s">
        <v>49</v>
      </c>
      <c r="I28" s="501"/>
      <c r="J28" s="498" t="s">
        <v>28</v>
      </c>
      <c r="K28" s="499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281</v>
      </c>
      <c r="B30" s="310">
        <v>477</v>
      </c>
      <c r="C30" s="109">
        <f>(B30/J30)*100</f>
        <v>67.46817538896747</v>
      </c>
      <c r="D30" s="310">
        <v>69</v>
      </c>
      <c r="E30" s="109">
        <f>(D30/J30)*100</f>
        <v>9.759547383309759</v>
      </c>
      <c r="F30" s="310">
        <v>61</v>
      </c>
      <c r="G30" s="109">
        <f>(F30/J30)*100</f>
        <v>8.628005657708627</v>
      </c>
      <c r="H30" s="310">
        <v>100</v>
      </c>
      <c r="I30" s="109">
        <f>(H30/J30)*100</f>
        <v>14.144271570014144</v>
      </c>
      <c r="J30" s="310">
        <f>H30+F30+D30+B30</f>
        <v>707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276</v>
      </c>
      <c r="B31" s="318">
        <v>515</v>
      </c>
      <c r="C31" s="308">
        <v>72.74011299435028</v>
      </c>
      <c r="D31" s="318">
        <v>76</v>
      </c>
      <c r="E31" s="308">
        <v>10.734463276836157</v>
      </c>
      <c r="F31" s="318">
        <v>45</v>
      </c>
      <c r="G31" s="308">
        <v>6.3559322033898304</v>
      </c>
      <c r="H31" s="318">
        <v>72</v>
      </c>
      <c r="I31" s="308">
        <v>10.16949152542373</v>
      </c>
      <c r="J31" s="318">
        <v>708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274</v>
      </c>
      <c r="B32" s="318">
        <v>468</v>
      </c>
      <c r="C32" s="308">
        <v>67.9245283018868</v>
      </c>
      <c r="D32" s="318">
        <v>81</v>
      </c>
      <c r="E32" s="308">
        <v>11.756168359941945</v>
      </c>
      <c r="F32" s="318">
        <v>67</v>
      </c>
      <c r="G32" s="308">
        <v>9.724238026124818</v>
      </c>
      <c r="H32" s="318">
        <v>73</v>
      </c>
      <c r="I32" s="308">
        <v>10.595065312046444</v>
      </c>
      <c r="J32" s="318">
        <v>689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272</v>
      </c>
      <c r="B33" s="318">
        <v>537</v>
      </c>
      <c r="C33" s="308">
        <v>70.84432717678101</v>
      </c>
      <c r="D33" s="318">
        <v>59</v>
      </c>
      <c r="E33" s="308">
        <v>7.783641160949868</v>
      </c>
      <c r="F33" s="318">
        <v>79</v>
      </c>
      <c r="G33" s="308">
        <v>10.422163588390502</v>
      </c>
      <c r="H33" s="318">
        <v>83</v>
      </c>
      <c r="I33" s="308">
        <v>10.949868073878628</v>
      </c>
      <c r="J33" s="318">
        <v>758</v>
      </c>
      <c r="K33" s="308">
        <v>100</v>
      </c>
    </row>
    <row r="34" spans="1:22" ht="21" customHeight="1">
      <c r="A34" s="94" t="s">
        <v>270</v>
      </c>
      <c r="B34" s="354">
        <v>523</v>
      </c>
      <c r="C34" s="93">
        <v>67.39690721649485</v>
      </c>
      <c r="D34" s="354">
        <v>93</v>
      </c>
      <c r="E34" s="93">
        <v>11.984536082474227</v>
      </c>
      <c r="F34" s="354">
        <v>76</v>
      </c>
      <c r="G34" s="93">
        <v>9.793814432989691</v>
      </c>
      <c r="H34" s="354">
        <v>84</v>
      </c>
      <c r="I34" s="93">
        <v>10.824742268041238</v>
      </c>
      <c r="J34" s="354">
        <v>776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268</v>
      </c>
      <c r="B35" s="307">
        <v>577</v>
      </c>
      <c r="C35" s="308">
        <v>73.8796414852753</v>
      </c>
      <c r="D35" s="307">
        <v>64</v>
      </c>
      <c r="E35" s="308">
        <v>8.194622279129321</v>
      </c>
      <c r="F35" s="307">
        <v>74</v>
      </c>
      <c r="G35" s="308">
        <v>9.475032010243279</v>
      </c>
      <c r="H35" s="307">
        <v>66</v>
      </c>
      <c r="I35" s="308">
        <v>8.450704225352112</v>
      </c>
      <c r="J35" s="307">
        <v>781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266</v>
      </c>
      <c r="B36" s="307">
        <v>553</v>
      </c>
      <c r="C36" s="308">
        <v>72.09908735332465</v>
      </c>
      <c r="D36" s="307">
        <v>71</v>
      </c>
      <c r="E36" s="308">
        <v>9.256844850065189</v>
      </c>
      <c r="F36" s="307">
        <v>67</v>
      </c>
      <c r="G36" s="308">
        <v>8.735332464146023</v>
      </c>
      <c r="H36" s="307">
        <v>76</v>
      </c>
      <c r="I36" s="308">
        <v>9.908735332464145</v>
      </c>
      <c r="J36" s="307">
        <v>767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264</v>
      </c>
      <c r="B37" s="307">
        <v>507</v>
      </c>
      <c r="C37" s="308">
        <v>68.6062246278755</v>
      </c>
      <c r="D37" s="307">
        <v>79</v>
      </c>
      <c r="E37" s="308">
        <v>10.690121786197563</v>
      </c>
      <c r="F37" s="307">
        <v>69</v>
      </c>
      <c r="G37" s="308">
        <v>9.336941813261165</v>
      </c>
      <c r="H37" s="307">
        <v>84</v>
      </c>
      <c r="I37" s="308">
        <v>11.366711772665765</v>
      </c>
      <c r="J37" s="307">
        <v>739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262</v>
      </c>
      <c r="B38" s="92">
        <v>495</v>
      </c>
      <c r="C38" s="93">
        <v>69.91525423728814</v>
      </c>
      <c r="D38" s="92">
        <v>62</v>
      </c>
      <c r="E38" s="93">
        <v>8.757062146892656</v>
      </c>
      <c r="F38" s="92">
        <v>72</v>
      </c>
      <c r="G38" s="93">
        <v>10.16949152542373</v>
      </c>
      <c r="H38" s="92">
        <v>79</v>
      </c>
      <c r="I38" s="93">
        <v>11.158192090395481</v>
      </c>
      <c r="J38" s="92">
        <v>708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307">
        <v>510</v>
      </c>
      <c r="C39" s="308">
        <v>73.17073170731707</v>
      </c>
      <c r="D39" s="307">
        <v>51</v>
      </c>
      <c r="E39" s="308">
        <v>7.317073170731707</v>
      </c>
      <c r="F39" s="307">
        <v>64</v>
      </c>
      <c r="G39" s="308">
        <v>9.182209469153516</v>
      </c>
      <c r="H39" s="307">
        <v>72</v>
      </c>
      <c r="I39" s="308">
        <v>10.329985652797705</v>
      </c>
      <c r="J39" s="307">
        <v>697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307">
        <v>518</v>
      </c>
      <c r="C40" s="308">
        <v>72.24546722454673</v>
      </c>
      <c r="D40" s="307">
        <v>71</v>
      </c>
      <c r="E40" s="308">
        <v>9.902370990237099</v>
      </c>
      <c r="F40" s="307">
        <v>54</v>
      </c>
      <c r="G40" s="308">
        <v>7.531380753138076</v>
      </c>
      <c r="H40" s="307">
        <v>74</v>
      </c>
      <c r="I40" s="308">
        <v>10.320781032078104</v>
      </c>
      <c r="J40" s="307">
        <v>717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256</v>
      </c>
      <c r="B41" s="307">
        <v>513</v>
      </c>
      <c r="C41" s="308">
        <v>72.15189873417721</v>
      </c>
      <c r="D41" s="307">
        <v>62</v>
      </c>
      <c r="E41" s="308">
        <v>8.720112517580873</v>
      </c>
      <c r="F41" s="307">
        <v>61</v>
      </c>
      <c r="G41" s="308">
        <v>8.579465541490858</v>
      </c>
      <c r="H41" s="307">
        <v>75</v>
      </c>
      <c r="I41" s="308">
        <v>10.548523206751055</v>
      </c>
      <c r="J41" s="307">
        <v>711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254</v>
      </c>
      <c r="B42" s="92">
        <v>479</v>
      </c>
      <c r="C42" s="93">
        <v>68.72309899569584</v>
      </c>
      <c r="D42" s="92">
        <v>70</v>
      </c>
      <c r="E42" s="93">
        <v>10.043041606886657</v>
      </c>
      <c r="F42" s="92">
        <v>54</v>
      </c>
      <c r="G42" s="93">
        <v>7.747489239598278</v>
      </c>
      <c r="H42" s="92">
        <v>94</v>
      </c>
      <c r="I42" s="93">
        <v>13.486370157819225</v>
      </c>
      <c r="J42" s="92">
        <v>697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252</v>
      </c>
      <c r="B43" s="307">
        <v>540</v>
      </c>
      <c r="C43" s="308">
        <v>73.56948228882834</v>
      </c>
      <c r="D43" s="307">
        <v>77</v>
      </c>
      <c r="E43" s="308">
        <v>10.490463215258854</v>
      </c>
      <c r="F43" s="307">
        <v>38</v>
      </c>
      <c r="G43" s="308">
        <v>5.177111716621254</v>
      </c>
      <c r="H43" s="307">
        <v>79</v>
      </c>
      <c r="I43" s="308">
        <v>10.762942779291553</v>
      </c>
      <c r="J43" s="307">
        <v>734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249</v>
      </c>
      <c r="B44" s="307">
        <v>510</v>
      </c>
      <c r="C44" s="308">
        <v>70.53941908713693</v>
      </c>
      <c r="D44" s="307">
        <v>67</v>
      </c>
      <c r="E44" s="308">
        <v>9.266943291839558</v>
      </c>
      <c r="F44" s="307">
        <v>60</v>
      </c>
      <c r="G44" s="308">
        <v>8.29875518672199</v>
      </c>
      <c r="H44" s="307">
        <v>86</v>
      </c>
      <c r="I44" s="308">
        <v>11.89488243430152</v>
      </c>
      <c r="J44" s="307">
        <v>723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246</v>
      </c>
      <c r="B45" s="307">
        <v>536</v>
      </c>
      <c r="C45" s="308">
        <v>68.98326898326899</v>
      </c>
      <c r="D45" s="307">
        <v>69</v>
      </c>
      <c r="E45" s="308">
        <v>8.880308880308881</v>
      </c>
      <c r="F45" s="307">
        <v>79</v>
      </c>
      <c r="G45" s="308">
        <v>10.167310167310168</v>
      </c>
      <c r="H45" s="307">
        <v>93</v>
      </c>
      <c r="I45" s="308">
        <v>11.96911196911197</v>
      </c>
      <c r="J45" s="307">
        <v>777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526</v>
      </c>
      <c r="C46" s="420">
        <v>71.17726657645467</v>
      </c>
      <c r="D46" s="419">
        <v>80</v>
      </c>
      <c r="E46" s="420">
        <v>10.825439783491204</v>
      </c>
      <c r="F46" s="419">
        <v>53</v>
      </c>
      <c r="G46" s="420">
        <v>7.171853856562922</v>
      </c>
      <c r="H46" s="419">
        <v>80</v>
      </c>
      <c r="I46" s="420">
        <v>10.825439783491204</v>
      </c>
      <c r="J46" s="419">
        <v>739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28:K28"/>
    <mergeCell ref="B28:C28"/>
    <mergeCell ref="D28:E28"/>
    <mergeCell ref="F28:G28"/>
    <mergeCell ref="H28:I28"/>
    <mergeCell ref="J4:K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9">
      <selection activeCell="D71" sqref="D71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238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201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505" t="s">
        <v>71</v>
      </c>
      <c r="C4" s="506"/>
      <c r="D4" s="505" t="s">
        <v>50</v>
      </c>
      <c r="E4" s="506"/>
      <c r="F4" s="505" t="s">
        <v>51</v>
      </c>
      <c r="G4" s="506"/>
      <c r="H4" s="503" t="s">
        <v>28</v>
      </c>
      <c r="I4" s="504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281</v>
      </c>
      <c r="B6" s="310">
        <v>5</v>
      </c>
      <c r="C6" s="109">
        <f>(B6/H6)*100</f>
        <v>0.008086558522424027</v>
      </c>
      <c r="D6" s="310">
        <v>53856</v>
      </c>
      <c r="E6" s="109">
        <f>(D6/H6)*100</f>
        <v>87.10193915673368</v>
      </c>
      <c r="F6" s="310">
        <v>7970</v>
      </c>
      <c r="G6" s="109">
        <f>(F6/H6)*100</f>
        <v>12.8899742847439</v>
      </c>
      <c r="H6" s="310">
        <f>$F$6+$D$6+$B$6</f>
        <v>61831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276</v>
      </c>
      <c r="B7" s="318">
        <v>4</v>
      </c>
      <c r="C7" s="308">
        <v>0.0066286623359406065</v>
      </c>
      <c r="D7" s="318">
        <v>52427</v>
      </c>
      <c r="E7" s="308">
        <v>86.88022007158955</v>
      </c>
      <c r="F7" s="318">
        <v>7913</v>
      </c>
      <c r="G7" s="308">
        <v>13.113151266074507</v>
      </c>
      <c r="H7" s="318">
        <v>60344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274</v>
      </c>
      <c r="B8" s="318">
        <v>0</v>
      </c>
      <c r="C8" s="308">
        <v>0</v>
      </c>
      <c r="D8" s="318">
        <v>51663</v>
      </c>
      <c r="E8" s="308">
        <v>86.84024742822565</v>
      </c>
      <c r="F8" s="318">
        <v>7829</v>
      </c>
      <c r="G8" s="308">
        <v>13.159752571774355</v>
      </c>
      <c r="H8" s="318">
        <v>59492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272</v>
      </c>
      <c r="B9" s="318">
        <v>8</v>
      </c>
      <c r="C9" s="308">
        <v>0.01308814868136902</v>
      </c>
      <c r="D9" s="318">
        <v>53205</v>
      </c>
      <c r="E9" s="308">
        <v>87.04436882402985</v>
      </c>
      <c r="F9" s="318">
        <v>7911</v>
      </c>
      <c r="G9" s="308">
        <v>12.942543027288789</v>
      </c>
      <c r="H9" s="318">
        <v>61124</v>
      </c>
      <c r="I9" s="308">
        <v>100</v>
      </c>
    </row>
    <row r="10" spans="1:22" ht="21" customHeight="1">
      <c r="A10" s="94" t="s">
        <v>270</v>
      </c>
      <c r="B10" s="354">
        <v>4</v>
      </c>
      <c r="C10" s="93">
        <v>0.006604910751143475</v>
      </c>
      <c r="D10" s="354">
        <v>52713</v>
      </c>
      <c r="E10" s="93">
        <v>87.0411651062565</v>
      </c>
      <c r="F10" s="354">
        <v>7844</v>
      </c>
      <c r="G10" s="93">
        <v>12.952229982992355</v>
      </c>
      <c r="H10" s="354">
        <v>60561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268</v>
      </c>
      <c r="B11" s="307">
        <v>4</v>
      </c>
      <c r="C11" s="308">
        <v>0.006956400758247683</v>
      </c>
      <c r="D11" s="307">
        <v>49663</v>
      </c>
      <c r="E11" s="308">
        <v>86.36893271421367</v>
      </c>
      <c r="F11" s="307">
        <v>7834</v>
      </c>
      <c r="G11" s="308">
        <v>13.624110885028088</v>
      </c>
      <c r="H11" s="307">
        <v>57501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266</v>
      </c>
      <c r="B12" s="307">
        <v>0</v>
      </c>
      <c r="C12" s="308">
        <v>0</v>
      </c>
      <c r="D12" s="307">
        <v>47961</v>
      </c>
      <c r="E12" s="308">
        <v>85.84545991515867</v>
      </c>
      <c r="F12" s="307">
        <v>7908</v>
      </c>
      <c r="G12" s="308">
        <v>14.154540084841324</v>
      </c>
      <c r="H12" s="307">
        <v>55869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264</v>
      </c>
      <c r="B13" s="307">
        <v>4</v>
      </c>
      <c r="C13" s="308">
        <v>0.007075763740248713</v>
      </c>
      <c r="D13" s="307">
        <v>48579</v>
      </c>
      <c r="E13" s="308">
        <v>85.93338168438555</v>
      </c>
      <c r="F13" s="307">
        <v>7948</v>
      </c>
      <c r="G13" s="308">
        <v>14.059542551874193</v>
      </c>
      <c r="H13" s="307">
        <v>56531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262</v>
      </c>
      <c r="B14" s="92">
        <v>1</v>
      </c>
      <c r="C14" s="93">
        <v>0.001819604417999527</v>
      </c>
      <c r="D14" s="92">
        <v>47023</v>
      </c>
      <c r="E14" s="93">
        <v>85.56325854759176</v>
      </c>
      <c r="F14" s="92">
        <v>7933</v>
      </c>
      <c r="G14" s="93">
        <v>14.434921847990248</v>
      </c>
      <c r="H14" s="92">
        <v>54957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307">
        <v>1</v>
      </c>
      <c r="C15" s="308">
        <v>0.0019503442357576113</v>
      </c>
      <c r="D15" s="307">
        <v>43356</v>
      </c>
      <c r="E15" s="308">
        <v>84.55912468550699</v>
      </c>
      <c r="F15" s="307">
        <v>7916</v>
      </c>
      <c r="G15" s="308">
        <v>15.43892497025725</v>
      </c>
      <c r="H15" s="307">
        <v>51273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307">
        <v>0</v>
      </c>
      <c r="C16" s="308">
        <v>0</v>
      </c>
      <c r="D16" s="307">
        <v>43256</v>
      </c>
      <c r="E16" s="308">
        <v>84.69279868426204</v>
      </c>
      <c r="F16" s="307">
        <v>7818</v>
      </c>
      <c r="G16" s="308">
        <v>15.307201315737947</v>
      </c>
      <c r="H16" s="307">
        <v>51074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256</v>
      </c>
      <c r="B17" s="307">
        <v>2</v>
      </c>
      <c r="C17" s="308">
        <v>0.0037953544861090024</v>
      </c>
      <c r="D17" s="307">
        <v>44687</v>
      </c>
      <c r="E17" s="308">
        <v>84.8015029603765</v>
      </c>
      <c r="F17" s="307">
        <v>8007</v>
      </c>
      <c r="G17" s="308">
        <v>15.19470168513739</v>
      </c>
      <c r="H17" s="307">
        <v>52696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254</v>
      </c>
      <c r="B18" s="92">
        <v>4</v>
      </c>
      <c r="C18" s="93">
        <v>0.007698229407236336</v>
      </c>
      <c r="D18" s="92">
        <v>43936</v>
      </c>
      <c r="E18" s="93">
        <v>84.55735180908391</v>
      </c>
      <c r="F18" s="92">
        <v>8020</v>
      </c>
      <c r="G18" s="93">
        <v>15.434949961508854</v>
      </c>
      <c r="H18" s="92">
        <v>51960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252</v>
      </c>
      <c r="B19" s="307">
        <v>5</v>
      </c>
      <c r="C19" s="308">
        <v>0.009863100169645322</v>
      </c>
      <c r="D19" s="307">
        <v>42743</v>
      </c>
      <c r="E19" s="308">
        <v>84.31569811023</v>
      </c>
      <c r="F19" s="307">
        <v>7946</v>
      </c>
      <c r="G19" s="308">
        <v>15.674438789600348</v>
      </c>
      <c r="H19" s="307">
        <v>50694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249</v>
      </c>
      <c r="B20" s="307">
        <v>6</v>
      </c>
      <c r="C20" s="308">
        <v>0.01183315254905828</v>
      </c>
      <c r="D20" s="307">
        <v>42723</v>
      </c>
      <c r="E20" s="308">
        <v>84.25796272556947</v>
      </c>
      <c r="F20" s="307">
        <v>7976</v>
      </c>
      <c r="G20" s="308">
        <v>15.730204121881473</v>
      </c>
      <c r="H20" s="307">
        <v>50705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246</v>
      </c>
      <c r="B21" s="307">
        <v>1</v>
      </c>
      <c r="C21" s="308">
        <v>0.0019104386367109888</v>
      </c>
      <c r="D21" s="307">
        <v>44099</v>
      </c>
      <c r="E21" s="308">
        <v>84.2484334403179</v>
      </c>
      <c r="F21" s="307">
        <v>8244</v>
      </c>
      <c r="G21" s="308">
        <v>15.74965612104539</v>
      </c>
      <c r="H21" s="307">
        <v>52344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2</v>
      </c>
      <c r="C22" s="93">
        <v>0.003844379517145933</v>
      </c>
      <c r="D22" s="92">
        <v>43785</v>
      </c>
      <c r="E22" s="93">
        <v>84.16307857911734</v>
      </c>
      <c r="F22" s="92">
        <v>8237</v>
      </c>
      <c r="G22" s="93">
        <v>15.833077041365524</v>
      </c>
      <c r="H22" s="92">
        <v>52024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239</v>
      </c>
      <c r="I25" s="83">
        <f>53856/61831</f>
        <v>0.8710193915673368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202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507" t="s">
        <v>71</v>
      </c>
      <c r="C28" s="506"/>
      <c r="D28" s="505" t="s">
        <v>50</v>
      </c>
      <c r="E28" s="506"/>
      <c r="F28" s="505" t="s">
        <v>51</v>
      </c>
      <c r="G28" s="506"/>
      <c r="H28" s="503" t="s">
        <v>28</v>
      </c>
      <c r="I28" s="50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281</v>
      </c>
      <c r="B30" s="347">
        <v>0</v>
      </c>
      <c r="C30" s="109"/>
      <c r="D30" s="92">
        <v>1734</v>
      </c>
      <c r="E30" s="109">
        <f>(D30/H30)*100</f>
        <v>83.16546762589928</v>
      </c>
      <c r="F30" s="92">
        <v>351</v>
      </c>
      <c r="G30" s="109">
        <f>(F30/H30)*100</f>
        <v>16.834532374100718</v>
      </c>
      <c r="H30" s="92">
        <f>$B$30+$F$30+$D$30</f>
        <v>2085</v>
      </c>
      <c r="I30" s="109">
        <f>G30+E30+C30</f>
        <v>100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276</v>
      </c>
      <c r="B31" s="348">
        <v>0</v>
      </c>
      <c r="C31" s="308"/>
      <c r="D31" s="307">
        <v>1681</v>
      </c>
      <c r="E31" s="308">
        <v>83.09441423628274</v>
      </c>
      <c r="F31" s="307">
        <v>342</v>
      </c>
      <c r="G31" s="308">
        <v>16.90558576371725</v>
      </c>
      <c r="H31" s="307">
        <v>2023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274</v>
      </c>
      <c r="B32" s="348">
        <v>0</v>
      </c>
      <c r="C32" s="308"/>
      <c r="D32" s="307">
        <v>1677</v>
      </c>
      <c r="E32" s="308">
        <v>83.14328210213188</v>
      </c>
      <c r="F32" s="307">
        <v>340</v>
      </c>
      <c r="G32" s="308">
        <v>16.85671789786812</v>
      </c>
      <c r="H32" s="307">
        <v>2017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272</v>
      </c>
      <c r="B33" s="348">
        <v>0</v>
      </c>
      <c r="C33" s="308"/>
      <c r="D33" s="307">
        <v>1722</v>
      </c>
      <c r="E33" s="308">
        <v>82.70893371757924</v>
      </c>
      <c r="F33" s="307">
        <v>360</v>
      </c>
      <c r="G33" s="308">
        <v>17.29106628242075</v>
      </c>
      <c r="H33" s="307">
        <v>2082</v>
      </c>
      <c r="I33" s="308">
        <v>100</v>
      </c>
    </row>
    <row r="34" spans="1:22" ht="21" customHeight="1">
      <c r="A34" s="94" t="s">
        <v>270</v>
      </c>
      <c r="B34" s="92">
        <v>0</v>
      </c>
      <c r="C34" s="93"/>
      <c r="D34" s="92">
        <v>1663</v>
      </c>
      <c r="E34" s="93">
        <v>81.88084687346134</v>
      </c>
      <c r="F34" s="92">
        <v>368</v>
      </c>
      <c r="G34" s="93">
        <v>18.119153126538652</v>
      </c>
      <c r="H34" s="92">
        <v>2031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268</v>
      </c>
      <c r="B35" s="318">
        <v>0</v>
      </c>
      <c r="C35" s="308"/>
      <c r="D35" s="318">
        <v>1474</v>
      </c>
      <c r="E35" s="308">
        <v>80.02171552660153</v>
      </c>
      <c r="F35" s="318">
        <v>368</v>
      </c>
      <c r="G35" s="308">
        <v>19.97828447339848</v>
      </c>
      <c r="H35" s="318">
        <v>1842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266</v>
      </c>
      <c r="B36" s="307">
        <v>0</v>
      </c>
      <c r="C36" s="308"/>
      <c r="D36" s="307">
        <v>1340</v>
      </c>
      <c r="E36" s="308">
        <v>74.9440715883669</v>
      </c>
      <c r="F36" s="307">
        <v>448</v>
      </c>
      <c r="G36" s="308">
        <v>25.05592841163311</v>
      </c>
      <c r="H36" s="307">
        <v>1788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264</v>
      </c>
      <c r="B37" s="307">
        <v>0</v>
      </c>
      <c r="C37" s="308"/>
      <c r="D37" s="307">
        <v>1404</v>
      </c>
      <c r="E37" s="308">
        <v>77.9134295227525</v>
      </c>
      <c r="F37" s="307">
        <v>398</v>
      </c>
      <c r="G37" s="308">
        <v>22.086570477247502</v>
      </c>
      <c r="H37" s="307">
        <v>1802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262</v>
      </c>
      <c r="B38" s="92">
        <v>0</v>
      </c>
      <c r="C38" s="93"/>
      <c r="D38" s="92">
        <v>1390</v>
      </c>
      <c r="E38" s="93">
        <v>79.4739851343625</v>
      </c>
      <c r="F38" s="92">
        <v>359</v>
      </c>
      <c r="G38" s="93">
        <v>20.526014865637507</v>
      </c>
      <c r="H38" s="92">
        <v>1749</v>
      </c>
      <c r="I38" s="93">
        <v>100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307">
        <v>0</v>
      </c>
      <c r="C39" s="308"/>
      <c r="D39" s="307">
        <v>1235</v>
      </c>
      <c r="E39" s="308">
        <v>78.86334610472542</v>
      </c>
      <c r="F39" s="307">
        <v>331</v>
      </c>
      <c r="G39" s="308">
        <v>21.136653895274584</v>
      </c>
      <c r="H39" s="307">
        <v>1566</v>
      </c>
      <c r="I39" s="308">
        <v>100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307">
        <v>0</v>
      </c>
      <c r="C40" s="308"/>
      <c r="D40" s="307">
        <v>1284</v>
      </c>
      <c r="E40" s="308">
        <v>79.30821494749846</v>
      </c>
      <c r="F40" s="307">
        <v>335</v>
      </c>
      <c r="G40" s="308">
        <v>20.691785052501544</v>
      </c>
      <c r="H40" s="307">
        <v>1619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256</v>
      </c>
      <c r="B41" s="307">
        <v>0</v>
      </c>
      <c r="C41" s="308"/>
      <c r="D41" s="307">
        <v>1284</v>
      </c>
      <c r="E41" s="308">
        <v>79.30821494749846</v>
      </c>
      <c r="F41" s="307">
        <v>336</v>
      </c>
      <c r="G41" s="308">
        <v>20.691785052501544</v>
      </c>
      <c r="H41" s="307">
        <v>1620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254</v>
      </c>
      <c r="B42" s="92">
        <v>0</v>
      </c>
      <c r="C42" s="93"/>
      <c r="D42" s="92">
        <v>1278</v>
      </c>
      <c r="E42" s="93">
        <v>78.45303867403315</v>
      </c>
      <c r="F42" s="92">
        <v>351</v>
      </c>
      <c r="G42" s="93">
        <v>21.54696132596685</v>
      </c>
      <c r="H42" s="92">
        <v>1629</v>
      </c>
      <c r="I42" s="93">
        <v>100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252</v>
      </c>
      <c r="B43" s="307">
        <v>1</v>
      </c>
      <c r="C43" s="308"/>
      <c r="D43" s="307">
        <v>1200</v>
      </c>
      <c r="E43" s="308">
        <v>77.87151200519143</v>
      </c>
      <c r="F43" s="307">
        <v>340</v>
      </c>
      <c r="G43" s="308">
        <v>22.063595068137573</v>
      </c>
      <c r="H43" s="307">
        <v>1541</v>
      </c>
      <c r="I43" s="308">
        <v>99.93510707332901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249</v>
      </c>
      <c r="B44" s="307">
        <v>0</v>
      </c>
      <c r="C44" s="308"/>
      <c r="D44" s="307">
        <v>1272</v>
      </c>
      <c r="E44" s="308">
        <v>79.59949937421777</v>
      </c>
      <c r="F44" s="307">
        <v>326</v>
      </c>
      <c r="G44" s="308">
        <v>20.40050062578223</v>
      </c>
      <c r="H44" s="307">
        <v>1598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246</v>
      </c>
      <c r="B45" s="307">
        <v>0</v>
      </c>
      <c r="C45" s="308"/>
      <c r="D45" s="307">
        <v>1323</v>
      </c>
      <c r="E45" s="308">
        <v>79.9</v>
      </c>
      <c r="F45" s="307">
        <v>333</v>
      </c>
      <c r="G45" s="308">
        <v>20.1</v>
      </c>
      <c r="H45" s="307">
        <v>1656</v>
      </c>
      <c r="I45" s="308">
        <v>100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1</v>
      </c>
      <c r="C46" s="420"/>
      <c r="D46" s="419">
        <v>1316</v>
      </c>
      <c r="E46" s="420">
        <v>79.90285367334548</v>
      </c>
      <c r="F46" s="419">
        <v>330</v>
      </c>
      <c r="G46" s="420">
        <v>20.036429872495447</v>
      </c>
      <c r="H46" s="419">
        <v>1647</v>
      </c>
      <c r="I46" s="420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4:I4"/>
    <mergeCell ref="B4:C4"/>
    <mergeCell ref="D4:E4"/>
    <mergeCell ref="F4:G4"/>
    <mergeCell ref="H28:I28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G8" sqref="G8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238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203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8" t="s">
        <v>68</v>
      </c>
      <c r="C4" s="508"/>
      <c r="D4" s="508" t="s">
        <v>69</v>
      </c>
      <c r="E4" s="508"/>
      <c r="F4" s="508" t="s">
        <v>96</v>
      </c>
      <c r="G4" s="508"/>
      <c r="H4" s="508" t="s">
        <v>97</v>
      </c>
      <c r="I4" s="508"/>
      <c r="J4" s="509" t="s">
        <v>27</v>
      </c>
      <c r="K4" s="510"/>
      <c r="L4" s="508" t="s">
        <v>28</v>
      </c>
      <c r="M4" s="511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321" t="s">
        <v>95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281</v>
      </c>
      <c r="B6" s="310">
        <v>11239</v>
      </c>
      <c r="C6" s="324">
        <f>(B6/L6)*100</f>
        <v>20.868612596553774</v>
      </c>
      <c r="D6" s="310">
        <v>11738</v>
      </c>
      <c r="E6" s="109">
        <f>(D6/L6)*100</f>
        <v>21.795157456922162</v>
      </c>
      <c r="F6" s="310">
        <v>18352</v>
      </c>
      <c r="G6" s="109">
        <f>(F6/L6)*100</f>
        <v>34.076054664289956</v>
      </c>
      <c r="H6" s="310">
        <v>6758</v>
      </c>
      <c r="I6" s="109">
        <f>(H6/L6)*100</f>
        <v>12.54827688651218</v>
      </c>
      <c r="J6" s="310">
        <v>5769</v>
      </c>
      <c r="K6" s="109">
        <f>(J6/L6)*100</f>
        <v>10.711898395721924</v>
      </c>
      <c r="L6" s="310">
        <v>53856</v>
      </c>
      <c r="M6" s="109">
        <f>K6+I6+G6+E6+C6</f>
        <v>99.99999999999999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249" t="s">
        <v>276</v>
      </c>
      <c r="B7" s="318">
        <v>10800</v>
      </c>
      <c r="C7" s="322">
        <v>20.600072481736508</v>
      </c>
      <c r="D7" s="318">
        <v>11161</v>
      </c>
      <c r="E7" s="308">
        <v>21.288648978579737</v>
      </c>
      <c r="F7" s="318">
        <v>18169</v>
      </c>
      <c r="G7" s="308">
        <v>34.65580712228432</v>
      </c>
      <c r="H7" s="318">
        <v>6647</v>
      </c>
      <c r="I7" s="308">
        <v>12.67858164686135</v>
      </c>
      <c r="J7" s="318">
        <v>5650</v>
      </c>
      <c r="K7" s="308">
        <v>10.776889770538082</v>
      </c>
      <c r="L7" s="318">
        <v>52427</v>
      </c>
      <c r="M7" s="308">
        <v>100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274</v>
      </c>
      <c r="B8" s="318">
        <v>10594</v>
      </c>
      <c r="C8" s="322">
        <v>20.50597139151811</v>
      </c>
      <c r="D8" s="318">
        <v>11124</v>
      </c>
      <c r="E8" s="308">
        <v>21.531850647465305</v>
      </c>
      <c r="F8" s="318">
        <v>18027</v>
      </c>
      <c r="G8" s="308">
        <v>34.893444050868126</v>
      </c>
      <c r="H8" s="318">
        <v>6374</v>
      </c>
      <c r="I8" s="308">
        <v>12.337649768693263</v>
      </c>
      <c r="J8" s="318">
        <v>5544</v>
      </c>
      <c r="K8" s="308">
        <v>10.731084141455199</v>
      </c>
      <c r="L8" s="318">
        <v>51663</v>
      </c>
      <c r="M8" s="308">
        <v>100</v>
      </c>
      <c r="N8" s="66"/>
      <c r="O8" s="66"/>
      <c r="P8" s="66"/>
      <c r="Q8" s="66"/>
      <c r="R8" s="66"/>
      <c r="S8" s="66"/>
      <c r="T8" s="66"/>
      <c r="U8" s="66"/>
      <c r="V8" s="66"/>
    </row>
    <row r="9" spans="1:14" s="83" customFormat="1" ht="22.5" customHeight="1">
      <c r="A9" s="249" t="s">
        <v>272</v>
      </c>
      <c r="B9" s="318">
        <v>11398</v>
      </c>
      <c r="C9" s="322">
        <v>21.422798609153276</v>
      </c>
      <c r="D9" s="318">
        <v>11514</v>
      </c>
      <c r="E9" s="308">
        <v>21.64082323089935</v>
      </c>
      <c r="F9" s="318">
        <v>18285</v>
      </c>
      <c r="G9" s="308">
        <v>34.36707076402594</v>
      </c>
      <c r="H9" s="318">
        <v>6362</v>
      </c>
      <c r="I9" s="308">
        <v>11.95752278921154</v>
      </c>
      <c r="J9" s="318">
        <v>5646</v>
      </c>
      <c r="K9" s="308">
        <v>10.611784606709895</v>
      </c>
      <c r="L9" s="318">
        <v>53205</v>
      </c>
      <c r="M9" s="308">
        <v>100</v>
      </c>
      <c r="N9" s="83">
        <f>(H6/H10)-1</f>
        <v>0.08214571657325864</v>
      </c>
    </row>
    <row r="10" spans="1:22" ht="22.5" customHeight="1">
      <c r="A10" s="94" t="s">
        <v>270</v>
      </c>
      <c r="B10" s="354">
        <v>11642</v>
      </c>
      <c r="C10" s="355">
        <v>22.085633524936924</v>
      </c>
      <c r="D10" s="354">
        <v>11344</v>
      </c>
      <c r="E10" s="93">
        <v>21.520308083394987</v>
      </c>
      <c r="F10" s="354">
        <v>17876</v>
      </c>
      <c r="G10" s="93">
        <v>33.91193823155578</v>
      </c>
      <c r="H10" s="354">
        <v>6245</v>
      </c>
      <c r="I10" s="93">
        <v>11.847172424259671</v>
      </c>
      <c r="J10" s="354">
        <v>5606</v>
      </c>
      <c r="K10" s="93">
        <v>10.634947735852636</v>
      </c>
      <c r="L10" s="354">
        <v>52713</v>
      </c>
      <c r="M10" s="93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249" t="s">
        <v>268</v>
      </c>
      <c r="B11" s="307">
        <v>10222</v>
      </c>
      <c r="C11" s="308">
        <v>20.58272758391559</v>
      </c>
      <c r="D11" s="307">
        <v>10419</v>
      </c>
      <c r="E11" s="308">
        <v>20.97940116384431</v>
      </c>
      <c r="F11" s="307">
        <v>17226</v>
      </c>
      <c r="G11" s="308">
        <v>34.68578217183819</v>
      </c>
      <c r="H11" s="307">
        <v>6202</v>
      </c>
      <c r="I11" s="308">
        <v>12.48817026760365</v>
      </c>
      <c r="J11" s="307">
        <v>5594</v>
      </c>
      <c r="K11" s="308">
        <v>11.26391881279826</v>
      </c>
      <c r="L11" s="307">
        <v>49663</v>
      </c>
      <c r="M11" s="308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266</v>
      </c>
      <c r="B12" s="307">
        <v>9680</v>
      </c>
      <c r="C12" s="322">
        <v>20.183065407310107</v>
      </c>
      <c r="D12" s="307">
        <v>10078</v>
      </c>
      <c r="E12" s="308">
        <v>21.012906319718105</v>
      </c>
      <c r="F12" s="307">
        <v>16681</v>
      </c>
      <c r="G12" s="308">
        <v>34.78034236150205</v>
      </c>
      <c r="H12" s="307">
        <v>6108</v>
      </c>
      <c r="I12" s="308">
        <v>12.735347469819228</v>
      </c>
      <c r="J12" s="307">
        <v>5414</v>
      </c>
      <c r="K12" s="308">
        <v>11.288338441650508</v>
      </c>
      <c r="L12" s="307">
        <v>47961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264</v>
      </c>
      <c r="B13" s="307">
        <v>10254</v>
      </c>
      <c r="C13" s="308">
        <v>21.10788612363367</v>
      </c>
      <c r="D13" s="307">
        <v>10388</v>
      </c>
      <c r="E13" s="308">
        <v>21.38372547808724</v>
      </c>
      <c r="F13" s="307">
        <v>16398</v>
      </c>
      <c r="G13" s="308">
        <v>33.75532637559439</v>
      </c>
      <c r="H13" s="307">
        <v>6011</v>
      </c>
      <c r="I13" s="308">
        <v>12.373659400152329</v>
      </c>
      <c r="J13" s="307">
        <v>5528</v>
      </c>
      <c r="K13" s="308">
        <v>11.37940262253237</v>
      </c>
      <c r="L13" s="307">
        <v>48579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94" t="s">
        <v>262</v>
      </c>
      <c r="B14" s="354">
        <v>10140</v>
      </c>
      <c r="C14" s="355">
        <v>21.563915530697745</v>
      </c>
      <c r="D14" s="354">
        <v>9807</v>
      </c>
      <c r="E14" s="93">
        <v>20.8557514407843</v>
      </c>
      <c r="F14" s="354">
        <v>15895</v>
      </c>
      <c r="G14" s="93">
        <v>33.80260723475746</v>
      </c>
      <c r="H14" s="354">
        <v>5795</v>
      </c>
      <c r="I14" s="93">
        <v>12.323756459604875</v>
      </c>
      <c r="J14" s="354">
        <v>5386</v>
      </c>
      <c r="K14" s="93">
        <v>11.453969334155625</v>
      </c>
      <c r="L14" s="354">
        <v>47023</v>
      </c>
      <c r="M14" s="93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249" t="s">
        <v>260</v>
      </c>
      <c r="B15" s="307">
        <v>8726</v>
      </c>
      <c r="C15" s="308">
        <v>20.1263954239321</v>
      </c>
      <c r="D15" s="307">
        <v>8809</v>
      </c>
      <c r="E15" s="308">
        <v>20.317833748500785</v>
      </c>
      <c r="F15" s="307">
        <v>14780</v>
      </c>
      <c r="G15" s="308">
        <v>34.08986068825538</v>
      </c>
      <c r="H15" s="307">
        <v>5709</v>
      </c>
      <c r="I15" s="308">
        <v>13.167727650152228</v>
      </c>
      <c r="J15" s="307">
        <v>5332</v>
      </c>
      <c r="K15" s="308">
        <v>12.298182489159517</v>
      </c>
      <c r="L15" s="307">
        <v>43356</v>
      </c>
      <c r="M15" s="308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258</v>
      </c>
      <c r="B16" s="307">
        <v>8911</v>
      </c>
      <c r="C16" s="308">
        <v>20.60061031995561</v>
      </c>
      <c r="D16" s="307">
        <v>9039</v>
      </c>
      <c r="E16" s="308">
        <v>20.896523025707417</v>
      </c>
      <c r="F16" s="307">
        <v>14253</v>
      </c>
      <c r="G16" s="308">
        <v>32.950342149066024</v>
      </c>
      <c r="H16" s="307">
        <v>5773</v>
      </c>
      <c r="I16" s="308">
        <v>13.346125393009062</v>
      </c>
      <c r="J16" s="307">
        <v>5280</v>
      </c>
      <c r="K16" s="308">
        <v>12.206399112261883</v>
      </c>
      <c r="L16" s="307">
        <v>43256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256</v>
      </c>
      <c r="B17" s="307">
        <v>9679</v>
      </c>
      <c r="C17" s="308">
        <v>21.7</v>
      </c>
      <c r="D17" s="307">
        <v>9346</v>
      </c>
      <c r="E17" s="308">
        <v>20.9</v>
      </c>
      <c r="F17" s="307">
        <v>14675</v>
      </c>
      <c r="G17" s="308">
        <v>32.8</v>
      </c>
      <c r="H17" s="307">
        <v>5583</v>
      </c>
      <c r="I17" s="308">
        <v>12.5</v>
      </c>
      <c r="J17" s="307">
        <v>5404</v>
      </c>
      <c r="K17" s="308">
        <v>12.1</v>
      </c>
      <c r="L17" s="307">
        <v>44687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94" t="s">
        <v>254</v>
      </c>
      <c r="B18" s="354">
        <v>9603</v>
      </c>
      <c r="C18" s="355">
        <v>21.85679169701384</v>
      </c>
      <c r="D18" s="354">
        <v>8922</v>
      </c>
      <c r="E18" s="93">
        <v>20.306809905316825</v>
      </c>
      <c r="F18" s="354">
        <v>14228</v>
      </c>
      <c r="G18" s="93">
        <v>32.38346686088857</v>
      </c>
      <c r="H18" s="354">
        <v>5661</v>
      </c>
      <c r="I18" s="93">
        <v>12.884650400582665</v>
      </c>
      <c r="J18" s="354">
        <v>5522</v>
      </c>
      <c r="K18" s="93">
        <v>12.568281136198106</v>
      </c>
      <c r="L18" s="354">
        <v>43936</v>
      </c>
      <c r="M18" s="93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249" t="s">
        <v>252</v>
      </c>
      <c r="B19" s="307">
        <v>8882</v>
      </c>
      <c r="C19" s="308">
        <v>20.780010761996117</v>
      </c>
      <c r="D19" s="307">
        <v>8563</v>
      </c>
      <c r="E19" s="308">
        <v>20.03368972697284</v>
      </c>
      <c r="F19" s="307">
        <v>14174</v>
      </c>
      <c r="G19" s="308">
        <v>33.16098542451395</v>
      </c>
      <c r="H19" s="307">
        <v>5628</v>
      </c>
      <c r="I19" s="308">
        <v>13.167068291884052</v>
      </c>
      <c r="J19" s="307">
        <v>5496</v>
      </c>
      <c r="K19" s="308">
        <v>12.858245794633039</v>
      </c>
      <c r="L19" s="307">
        <v>42743</v>
      </c>
      <c r="M19" s="308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249</v>
      </c>
      <c r="B20" s="307">
        <v>8925</v>
      </c>
      <c r="C20" s="308">
        <v>20.890386911031527</v>
      </c>
      <c r="D20" s="307">
        <v>8659</v>
      </c>
      <c r="E20" s="308">
        <v>20.267771457996865</v>
      </c>
      <c r="F20" s="307">
        <v>14341</v>
      </c>
      <c r="G20" s="308">
        <v>33.5673992931208</v>
      </c>
      <c r="H20" s="307">
        <v>5402</v>
      </c>
      <c r="I20" s="308">
        <v>12.644243147719028</v>
      </c>
      <c r="J20" s="307">
        <v>5396</v>
      </c>
      <c r="K20" s="308">
        <v>12.63019919013178</v>
      </c>
      <c r="L20" s="307">
        <v>42723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246</v>
      </c>
      <c r="B21" s="307">
        <v>10000</v>
      </c>
      <c r="C21" s="308">
        <v>22.67625116215787</v>
      </c>
      <c r="D21" s="307">
        <v>9039</v>
      </c>
      <c r="E21" s="308">
        <v>20.4970634254745</v>
      </c>
      <c r="F21" s="307">
        <v>14159</v>
      </c>
      <c r="G21" s="308">
        <v>32.107304020499335</v>
      </c>
      <c r="H21" s="307">
        <v>5375</v>
      </c>
      <c r="I21" s="308">
        <v>12.188484999659856</v>
      </c>
      <c r="J21" s="307">
        <v>5526</v>
      </c>
      <c r="K21" s="308">
        <v>12.53089639220844</v>
      </c>
      <c r="L21" s="307">
        <v>44099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94" t="s">
        <v>232</v>
      </c>
      <c r="B22" s="354">
        <v>9990</v>
      </c>
      <c r="C22" s="355">
        <v>22.816032887975336</v>
      </c>
      <c r="D22" s="354">
        <v>8757</v>
      </c>
      <c r="E22" s="93">
        <v>20</v>
      </c>
      <c r="F22" s="354">
        <v>14183</v>
      </c>
      <c r="G22" s="93">
        <v>32.39237181683225</v>
      </c>
      <c r="H22" s="354">
        <v>5206</v>
      </c>
      <c r="I22" s="93">
        <v>11.889916638118077</v>
      </c>
      <c r="J22" s="354">
        <v>5649</v>
      </c>
      <c r="K22" s="93">
        <v>12.901678657074338</v>
      </c>
      <c r="L22" s="354">
        <v>43785</v>
      </c>
      <c r="M22" s="93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98</v>
      </c>
      <c r="B25" s="258" t="s">
        <v>239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204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508" t="s">
        <v>68</v>
      </c>
      <c r="C28" s="508"/>
      <c r="D28" s="508" t="s">
        <v>69</v>
      </c>
      <c r="E28" s="508"/>
      <c r="F28" s="508" t="s">
        <v>96</v>
      </c>
      <c r="G28" s="508"/>
      <c r="H28" s="508" t="s">
        <v>97</v>
      </c>
      <c r="I28" s="508"/>
      <c r="J28" s="509" t="s">
        <v>27</v>
      </c>
      <c r="K28" s="510"/>
      <c r="L28" s="508" t="s">
        <v>28</v>
      </c>
      <c r="M28" s="511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321" t="s">
        <v>95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281</v>
      </c>
      <c r="B30" s="96">
        <v>441</v>
      </c>
      <c r="C30" s="109">
        <f>(B30/L30)*100</f>
        <v>25.432525951557096</v>
      </c>
      <c r="D30" s="310">
        <v>407</v>
      </c>
      <c r="E30" s="109">
        <f>(D30/L30)*100</f>
        <v>23.471741637831602</v>
      </c>
      <c r="F30" s="310">
        <v>549</v>
      </c>
      <c r="G30" s="109">
        <f>(F30/L30)*100</f>
        <v>31.66089965397924</v>
      </c>
      <c r="H30" s="310">
        <v>164</v>
      </c>
      <c r="I30" s="109">
        <f>(H30/L30)*100</f>
        <v>9.457900807381776</v>
      </c>
      <c r="J30" s="310">
        <v>173</v>
      </c>
      <c r="K30" s="109">
        <f>(J30/L30)*100</f>
        <v>9.976931949250288</v>
      </c>
      <c r="L30" s="310">
        <v>1734</v>
      </c>
      <c r="M30" s="109">
        <f>C30+E30+G30+I30+K30</f>
        <v>100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276</v>
      </c>
      <c r="B31" s="317">
        <v>433</v>
      </c>
      <c r="C31" s="308">
        <v>25.758477096966093</v>
      </c>
      <c r="D31" s="318">
        <v>354</v>
      </c>
      <c r="E31" s="308">
        <v>21.058893515764428</v>
      </c>
      <c r="F31" s="318">
        <v>565</v>
      </c>
      <c r="G31" s="308">
        <v>33.61094586555622</v>
      </c>
      <c r="H31" s="318">
        <v>148</v>
      </c>
      <c r="I31" s="308">
        <v>8.804283164782866</v>
      </c>
      <c r="J31" s="318">
        <v>181</v>
      </c>
      <c r="K31" s="308">
        <v>10.767400356930398</v>
      </c>
      <c r="L31" s="318">
        <v>1681</v>
      </c>
      <c r="M31" s="308">
        <v>100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274</v>
      </c>
      <c r="B32" s="317">
        <v>422</v>
      </c>
      <c r="C32" s="308">
        <v>25.16398330351819</v>
      </c>
      <c r="D32" s="318">
        <v>344</v>
      </c>
      <c r="E32" s="308">
        <v>20.51282051282051</v>
      </c>
      <c r="F32" s="318">
        <v>564</v>
      </c>
      <c r="G32" s="308">
        <v>33.631484794275494</v>
      </c>
      <c r="H32" s="318">
        <v>164</v>
      </c>
      <c r="I32" s="308">
        <v>9.779367918902802</v>
      </c>
      <c r="J32" s="318">
        <v>183</v>
      </c>
      <c r="K32" s="308">
        <v>10.912343470483005</v>
      </c>
      <c r="L32" s="318">
        <v>1677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272</v>
      </c>
      <c r="B33" s="317">
        <v>426</v>
      </c>
      <c r="C33" s="308">
        <v>24.738675958188153</v>
      </c>
      <c r="D33" s="318">
        <v>361</v>
      </c>
      <c r="E33" s="308">
        <v>20.963995354239255</v>
      </c>
      <c r="F33" s="318">
        <v>592</v>
      </c>
      <c r="G33" s="308">
        <v>34.37862950058072</v>
      </c>
      <c r="H33" s="318">
        <v>153</v>
      </c>
      <c r="I33" s="308">
        <v>8.885017421602788</v>
      </c>
      <c r="J33" s="318">
        <v>190</v>
      </c>
      <c r="K33" s="308">
        <v>11.033681765389082</v>
      </c>
      <c r="L33" s="318">
        <v>1722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270</v>
      </c>
      <c r="B34" s="349">
        <v>392</v>
      </c>
      <c r="C34" s="93">
        <v>23.571858087793146</v>
      </c>
      <c r="D34" s="354">
        <v>377</v>
      </c>
      <c r="E34" s="93">
        <v>22.669873722188814</v>
      </c>
      <c r="F34" s="354">
        <v>543</v>
      </c>
      <c r="G34" s="93">
        <v>32.65183403487673</v>
      </c>
      <c r="H34" s="354">
        <v>151</v>
      </c>
      <c r="I34" s="93">
        <v>9.079975947083584</v>
      </c>
      <c r="J34" s="354">
        <v>200</v>
      </c>
      <c r="K34" s="93">
        <v>12.026458208057727</v>
      </c>
      <c r="L34" s="354">
        <v>1663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268</v>
      </c>
      <c r="B35" s="317">
        <v>284</v>
      </c>
      <c r="C35" s="308">
        <v>19.26729986431479</v>
      </c>
      <c r="D35" s="307">
        <v>284</v>
      </c>
      <c r="E35" s="308">
        <v>19.26729986431479</v>
      </c>
      <c r="F35" s="307">
        <v>514</v>
      </c>
      <c r="G35" s="308">
        <v>34.87109905020353</v>
      </c>
      <c r="H35" s="307">
        <v>152</v>
      </c>
      <c r="I35" s="308">
        <v>10.312075983717776</v>
      </c>
      <c r="J35" s="307">
        <v>240</v>
      </c>
      <c r="K35" s="308">
        <v>16.28222523744912</v>
      </c>
      <c r="L35" s="307">
        <v>1474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266</v>
      </c>
      <c r="B36" s="307">
        <v>292</v>
      </c>
      <c r="C36" s="308">
        <v>21.791044776119403</v>
      </c>
      <c r="D36" s="307">
        <v>276</v>
      </c>
      <c r="E36" s="308">
        <v>20.597014925373134</v>
      </c>
      <c r="F36" s="307">
        <v>444</v>
      </c>
      <c r="G36" s="308">
        <v>33.134328358208954</v>
      </c>
      <c r="H36" s="307">
        <v>148</v>
      </c>
      <c r="I36" s="308">
        <v>11.044776119402986</v>
      </c>
      <c r="J36" s="307">
        <v>180</v>
      </c>
      <c r="K36" s="308">
        <v>13.432835820895523</v>
      </c>
      <c r="L36" s="307">
        <v>1340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264</v>
      </c>
      <c r="B37" s="307">
        <v>323</v>
      </c>
      <c r="C37" s="308">
        <v>23.005698005698004</v>
      </c>
      <c r="D37" s="307">
        <v>279</v>
      </c>
      <c r="E37" s="308">
        <v>19.871794871794872</v>
      </c>
      <c r="F37" s="307">
        <v>452</v>
      </c>
      <c r="G37" s="308">
        <v>32.193732193732195</v>
      </c>
      <c r="H37" s="307">
        <v>156</v>
      </c>
      <c r="I37" s="308">
        <v>11.11111111111111</v>
      </c>
      <c r="J37" s="307">
        <v>194</v>
      </c>
      <c r="K37" s="308">
        <v>13.817663817663817</v>
      </c>
      <c r="L37" s="307">
        <v>1404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262</v>
      </c>
      <c r="B38" s="92">
        <v>329</v>
      </c>
      <c r="C38" s="93">
        <v>23.66906474820144</v>
      </c>
      <c r="D38" s="92">
        <v>296</v>
      </c>
      <c r="E38" s="93">
        <v>21.294964028776977</v>
      </c>
      <c r="F38" s="92">
        <v>456</v>
      </c>
      <c r="G38" s="93">
        <v>32.805755395683455</v>
      </c>
      <c r="H38" s="92">
        <v>128</v>
      </c>
      <c r="I38" s="93">
        <v>9.20863309352518</v>
      </c>
      <c r="J38" s="92">
        <v>181</v>
      </c>
      <c r="K38" s="93">
        <v>13.02158273381295</v>
      </c>
      <c r="L38" s="92">
        <v>1390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260</v>
      </c>
      <c r="B39" s="307">
        <v>267</v>
      </c>
      <c r="C39" s="308">
        <v>21.619433198380566</v>
      </c>
      <c r="D39" s="307">
        <v>287</v>
      </c>
      <c r="E39" s="308">
        <v>23.238866396761136</v>
      </c>
      <c r="F39" s="307">
        <v>412</v>
      </c>
      <c r="G39" s="308">
        <v>33.36032388663968</v>
      </c>
      <c r="H39" s="307">
        <v>121</v>
      </c>
      <c r="I39" s="308">
        <v>9.79757085020243</v>
      </c>
      <c r="J39" s="307">
        <v>148</v>
      </c>
      <c r="K39" s="308">
        <v>11.983805668016194</v>
      </c>
      <c r="L39" s="307">
        <v>1235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258</v>
      </c>
      <c r="B40" s="307">
        <v>356</v>
      </c>
      <c r="C40" s="308">
        <v>27.725856697819314</v>
      </c>
      <c r="D40" s="307">
        <v>260</v>
      </c>
      <c r="E40" s="308">
        <v>20.24922118380062</v>
      </c>
      <c r="F40" s="307">
        <v>406</v>
      </c>
      <c r="G40" s="308">
        <v>31.61993769470405</v>
      </c>
      <c r="H40" s="307">
        <v>114</v>
      </c>
      <c r="I40" s="308">
        <v>8.878504672897195</v>
      </c>
      <c r="J40" s="307">
        <v>148</v>
      </c>
      <c r="K40" s="308">
        <v>11.526479750778815</v>
      </c>
      <c r="L40" s="307">
        <v>1284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256</v>
      </c>
      <c r="B41" s="307">
        <v>323</v>
      </c>
      <c r="C41" s="308">
        <v>25.15576323987539</v>
      </c>
      <c r="D41" s="307">
        <v>267</v>
      </c>
      <c r="E41" s="308">
        <v>20.794392523364486</v>
      </c>
      <c r="F41" s="307">
        <v>406</v>
      </c>
      <c r="G41" s="308">
        <v>31.61993769470405</v>
      </c>
      <c r="H41" s="307">
        <v>132</v>
      </c>
      <c r="I41" s="308">
        <v>10.2803738317757</v>
      </c>
      <c r="J41" s="307">
        <v>156</v>
      </c>
      <c r="K41" s="308">
        <v>12.149532710280374</v>
      </c>
      <c r="L41" s="307">
        <v>1284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254</v>
      </c>
      <c r="B42" s="92">
        <v>318</v>
      </c>
      <c r="C42" s="93">
        <v>24.88262910798122</v>
      </c>
      <c r="D42" s="92">
        <v>283</v>
      </c>
      <c r="E42" s="93">
        <v>22.14397496087637</v>
      </c>
      <c r="F42" s="92">
        <v>396</v>
      </c>
      <c r="G42" s="93">
        <v>30.985915492957744</v>
      </c>
      <c r="H42" s="92">
        <v>134</v>
      </c>
      <c r="I42" s="93">
        <v>10.485133020344287</v>
      </c>
      <c r="J42" s="92">
        <v>147</v>
      </c>
      <c r="K42" s="93">
        <v>11.502347417840376</v>
      </c>
      <c r="L42" s="92">
        <v>1278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252</v>
      </c>
      <c r="B43" s="307">
        <v>297</v>
      </c>
      <c r="C43" s="308">
        <v>24.75</v>
      </c>
      <c r="D43" s="307">
        <v>266</v>
      </c>
      <c r="E43" s="308">
        <v>22.166666666666668</v>
      </c>
      <c r="F43" s="307">
        <v>367</v>
      </c>
      <c r="G43" s="308">
        <v>30.583333333333336</v>
      </c>
      <c r="H43" s="307">
        <v>137</v>
      </c>
      <c r="I43" s="308">
        <v>11.416666666666666</v>
      </c>
      <c r="J43" s="307">
        <v>133</v>
      </c>
      <c r="K43" s="308">
        <v>11.083333333333334</v>
      </c>
      <c r="L43" s="307">
        <v>1200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249</v>
      </c>
      <c r="B44" s="307">
        <v>337</v>
      </c>
      <c r="C44" s="308">
        <v>26.493710691823903</v>
      </c>
      <c r="D44" s="307">
        <v>252</v>
      </c>
      <c r="E44" s="308">
        <v>19.81132075471698</v>
      </c>
      <c r="F44" s="307">
        <v>398</v>
      </c>
      <c r="G44" s="308">
        <v>31.289308176100626</v>
      </c>
      <c r="H44" s="307">
        <v>149</v>
      </c>
      <c r="I44" s="308">
        <v>11.713836477987421</v>
      </c>
      <c r="J44" s="307">
        <v>136</v>
      </c>
      <c r="K44" s="308">
        <v>10.69182389937107</v>
      </c>
      <c r="L44" s="307">
        <v>1272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246</v>
      </c>
      <c r="B45" s="307">
        <v>351</v>
      </c>
      <c r="C45" s="308">
        <v>26.53061224489796</v>
      </c>
      <c r="D45" s="307">
        <v>262</v>
      </c>
      <c r="E45" s="308">
        <v>19.80347694633409</v>
      </c>
      <c r="F45" s="307">
        <v>411</v>
      </c>
      <c r="G45" s="308">
        <v>31.065759637188208</v>
      </c>
      <c r="H45" s="307">
        <v>152</v>
      </c>
      <c r="I45" s="308">
        <v>11.489040060468632</v>
      </c>
      <c r="J45" s="307">
        <v>147</v>
      </c>
      <c r="K45" s="308">
        <v>11.11111111111111</v>
      </c>
      <c r="L45" s="307">
        <v>1323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232</v>
      </c>
      <c r="B46" s="419">
        <v>326</v>
      </c>
      <c r="C46" s="420">
        <v>24.772036474164132</v>
      </c>
      <c r="D46" s="419">
        <v>263</v>
      </c>
      <c r="E46" s="420">
        <v>19.984802431610944</v>
      </c>
      <c r="F46" s="419">
        <v>418</v>
      </c>
      <c r="G46" s="420">
        <v>31.762917933130698</v>
      </c>
      <c r="H46" s="419">
        <v>154</v>
      </c>
      <c r="I46" s="420">
        <v>11.702127659574469</v>
      </c>
      <c r="J46" s="419">
        <v>155</v>
      </c>
      <c r="K46" s="420">
        <v>11.778115501519757</v>
      </c>
      <c r="L46" s="419">
        <v>1316</v>
      </c>
      <c r="M46" s="420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1"/>
      <c r="C47" s="430"/>
      <c r="D47" s="431"/>
      <c r="E47" s="430"/>
      <c r="F47" s="431"/>
      <c r="G47" s="430"/>
      <c r="H47" s="431"/>
      <c r="I47" s="430"/>
      <c r="J47" s="431"/>
      <c r="K47" s="430"/>
      <c r="L47" s="431"/>
      <c r="M47" s="430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J4:K4"/>
    <mergeCell ref="L4:M4"/>
    <mergeCell ref="J28:K28"/>
    <mergeCell ref="L28:M28"/>
    <mergeCell ref="F28:G28"/>
    <mergeCell ref="H28:I28"/>
    <mergeCell ref="F4:G4"/>
    <mergeCell ref="H4:I4"/>
    <mergeCell ref="B4:C4"/>
    <mergeCell ref="D4:E4"/>
    <mergeCell ref="B28:C28"/>
    <mergeCell ref="D28:E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J4" sqref="J4:K4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220</v>
      </c>
      <c r="B1" s="258" t="s">
        <v>238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12" t="s">
        <v>205</v>
      </c>
      <c r="C2" s="513"/>
      <c r="D2" s="513"/>
      <c r="E2" s="513"/>
      <c r="F2" s="513"/>
      <c r="G2" s="513"/>
      <c r="H2" s="513"/>
      <c r="I2" s="513"/>
      <c r="J2" s="513"/>
      <c r="K2" s="513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8" t="s">
        <v>99</v>
      </c>
      <c r="C4" s="508"/>
      <c r="D4" s="508" t="s">
        <v>100</v>
      </c>
      <c r="E4" s="508"/>
      <c r="F4" s="508" t="s">
        <v>101</v>
      </c>
      <c r="G4" s="508"/>
      <c r="H4" s="508" t="s">
        <v>102</v>
      </c>
      <c r="I4" s="508"/>
      <c r="J4" s="509" t="s">
        <v>0</v>
      </c>
      <c r="K4" s="510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281</v>
      </c>
      <c r="B6" s="332">
        <v>203</v>
      </c>
      <c r="C6" s="93">
        <f>(B6/J6)*100</f>
        <v>2.547051442910916</v>
      </c>
      <c r="D6" s="92">
        <v>5348</v>
      </c>
      <c r="E6" s="93">
        <f>(D6/J6)*100</f>
        <v>67.10163111668757</v>
      </c>
      <c r="F6" s="92">
        <v>1928</v>
      </c>
      <c r="G6" s="93">
        <f>(F6/J6)*100</f>
        <v>24.190715181932244</v>
      </c>
      <c r="H6" s="92">
        <v>491</v>
      </c>
      <c r="I6" s="93">
        <f>(H6/J6)*100</f>
        <v>6.160602258469259</v>
      </c>
      <c r="J6" s="92">
        <v>7970</v>
      </c>
      <c r="K6" s="93">
        <f>I6+G6+E6+C6</f>
        <v>99.99999999999999</v>
      </c>
      <c r="L6" s="66"/>
      <c r="M6" s="66"/>
      <c r="N6" s="465">
        <f>+J6+5332</f>
        <v>13302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276</v>
      </c>
      <c r="B7" s="337">
        <v>206</v>
      </c>
      <c r="C7" s="308">
        <v>2.6033110072033363</v>
      </c>
      <c r="D7" s="307">
        <v>5323</v>
      </c>
      <c r="E7" s="308">
        <v>67.26905092885126</v>
      </c>
      <c r="F7" s="307">
        <v>1901</v>
      </c>
      <c r="G7" s="308">
        <v>24.023758372298747</v>
      </c>
      <c r="H7" s="307">
        <v>483</v>
      </c>
      <c r="I7" s="308">
        <v>6.103879691646657</v>
      </c>
      <c r="J7" s="307">
        <v>7913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274</v>
      </c>
      <c r="B8" s="337">
        <v>188</v>
      </c>
      <c r="C8" s="308">
        <v>2.4013283944309616</v>
      </c>
      <c r="D8" s="307">
        <v>5280</v>
      </c>
      <c r="E8" s="308">
        <v>67.44156341806105</v>
      </c>
      <c r="F8" s="307">
        <v>1871</v>
      </c>
      <c r="G8" s="308">
        <v>23.89832673393792</v>
      </c>
      <c r="H8" s="307">
        <v>490</v>
      </c>
      <c r="I8" s="308">
        <v>6.25878145357006</v>
      </c>
      <c r="J8" s="307">
        <v>7829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272</v>
      </c>
      <c r="B9" s="337">
        <v>236</v>
      </c>
      <c r="C9" s="308">
        <v>2.9831879661231198</v>
      </c>
      <c r="D9" s="307">
        <v>5314</v>
      </c>
      <c r="E9" s="308">
        <v>67.17229174567059</v>
      </c>
      <c r="F9" s="307">
        <v>1839</v>
      </c>
      <c r="G9" s="308">
        <v>23.246113007205157</v>
      </c>
      <c r="H9" s="307">
        <v>522</v>
      </c>
      <c r="I9" s="308">
        <v>6.598407281001138</v>
      </c>
      <c r="J9" s="307">
        <v>7911</v>
      </c>
      <c r="K9" s="308">
        <v>100</v>
      </c>
    </row>
    <row r="10" spans="1:22" ht="21" customHeight="1">
      <c r="A10" s="94" t="s">
        <v>270</v>
      </c>
      <c r="B10" s="332">
        <v>206</v>
      </c>
      <c r="C10" s="93">
        <v>2.6262111167771542</v>
      </c>
      <c r="D10" s="92">
        <v>5292</v>
      </c>
      <c r="E10" s="93">
        <v>67.46557878633351</v>
      </c>
      <c r="F10" s="92">
        <v>1862</v>
      </c>
      <c r="G10" s="93">
        <v>23.737888832228453</v>
      </c>
      <c r="H10" s="92">
        <v>484</v>
      </c>
      <c r="I10" s="93">
        <v>6.170321264660887</v>
      </c>
      <c r="J10" s="92">
        <v>7844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268</v>
      </c>
      <c r="B11" s="307">
        <v>220</v>
      </c>
      <c r="C11" s="308">
        <v>2.808271636456472</v>
      </c>
      <c r="D11" s="307">
        <v>5297</v>
      </c>
      <c r="E11" s="308">
        <v>67.61552208322696</v>
      </c>
      <c r="F11" s="307">
        <v>1830</v>
      </c>
      <c r="G11" s="308">
        <v>23.359714066887925</v>
      </c>
      <c r="H11" s="307">
        <v>487</v>
      </c>
      <c r="I11" s="308">
        <v>6.216492213428644</v>
      </c>
      <c r="J11" s="307">
        <v>7834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266</v>
      </c>
      <c r="B12" s="307">
        <v>207</v>
      </c>
      <c r="C12" s="308">
        <v>2.6176024279210925</v>
      </c>
      <c r="D12" s="307">
        <v>5361</v>
      </c>
      <c r="E12" s="308">
        <v>67.79210925644917</v>
      </c>
      <c r="F12" s="307">
        <v>1844</v>
      </c>
      <c r="G12" s="308">
        <v>23.318158826504806</v>
      </c>
      <c r="H12" s="307">
        <v>496</v>
      </c>
      <c r="I12" s="308">
        <v>6.272129489124937</v>
      </c>
      <c r="J12" s="307">
        <v>7908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264</v>
      </c>
      <c r="B13" s="307">
        <v>205</v>
      </c>
      <c r="C13" s="308">
        <v>2.579265223955712</v>
      </c>
      <c r="D13" s="307">
        <v>5481</v>
      </c>
      <c r="E13" s="308">
        <v>68.96074484146956</v>
      </c>
      <c r="F13" s="307">
        <v>1782</v>
      </c>
      <c r="G13" s="308">
        <v>22.420734776044288</v>
      </c>
      <c r="H13" s="307">
        <v>480</v>
      </c>
      <c r="I13" s="308">
        <v>6.039255158530448</v>
      </c>
      <c r="J13" s="307">
        <v>7948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262</v>
      </c>
      <c r="B14" s="92">
        <v>186</v>
      </c>
      <c r="C14" s="93">
        <v>2.344636329257532</v>
      </c>
      <c r="D14" s="92">
        <v>5426</v>
      </c>
      <c r="E14" s="93">
        <v>68.39783184167402</v>
      </c>
      <c r="F14" s="92">
        <v>1814</v>
      </c>
      <c r="G14" s="93">
        <v>22.866506996092273</v>
      </c>
      <c r="H14" s="92">
        <v>507</v>
      </c>
      <c r="I14" s="93">
        <v>6.391024832976175</v>
      </c>
      <c r="J14" s="92">
        <v>7933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307">
        <v>185</v>
      </c>
      <c r="C15" s="308">
        <v>2.3370389085396663</v>
      </c>
      <c r="D15" s="307">
        <v>5440</v>
      </c>
      <c r="E15" s="308">
        <v>68.72157655381505</v>
      </c>
      <c r="F15" s="307">
        <v>1789</v>
      </c>
      <c r="G15" s="308">
        <v>22.599797877716018</v>
      </c>
      <c r="H15" s="307">
        <v>502</v>
      </c>
      <c r="I15" s="308">
        <v>6.341586659929257</v>
      </c>
      <c r="J15" s="307">
        <v>7916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258</v>
      </c>
      <c r="B16" s="307">
        <v>170</v>
      </c>
      <c r="C16" s="308">
        <v>2.1744691737017137</v>
      </c>
      <c r="D16" s="307">
        <v>5357</v>
      </c>
      <c r="E16" s="308">
        <v>68.52136096188283</v>
      </c>
      <c r="F16" s="307">
        <v>1778</v>
      </c>
      <c r="G16" s="308">
        <v>22.742389357892044</v>
      </c>
      <c r="H16" s="307">
        <v>513</v>
      </c>
      <c r="I16" s="308">
        <v>6.561780506523407</v>
      </c>
      <c r="J16" s="307">
        <v>7818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256</v>
      </c>
      <c r="B17" s="307">
        <v>180</v>
      </c>
      <c r="C17" s="308">
        <v>2.248032971150243</v>
      </c>
      <c r="D17" s="307">
        <v>5615</v>
      </c>
      <c r="E17" s="308">
        <v>70.12613962782565</v>
      </c>
      <c r="F17" s="307">
        <v>1700</v>
      </c>
      <c r="G17" s="308">
        <v>21.231422505307858</v>
      </c>
      <c r="H17" s="307">
        <v>512</v>
      </c>
      <c r="I17" s="308">
        <v>6.394404895716248</v>
      </c>
      <c r="J17" s="307">
        <v>8007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254</v>
      </c>
      <c r="B18" s="92">
        <v>168</v>
      </c>
      <c r="C18" s="93">
        <v>2.0947630922693268</v>
      </c>
      <c r="D18" s="92">
        <v>5650</v>
      </c>
      <c r="E18" s="93">
        <v>70.44887780548629</v>
      </c>
      <c r="F18" s="92">
        <v>1686</v>
      </c>
      <c r="G18" s="93">
        <v>21.022443890274314</v>
      </c>
      <c r="H18" s="92">
        <v>516</v>
      </c>
      <c r="I18" s="93">
        <v>6.433915211970074</v>
      </c>
      <c r="J18" s="92">
        <v>8020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252</v>
      </c>
      <c r="B19" s="307">
        <v>173</v>
      </c>
      <c r="C19" s="308">
        <v>2.177196073496099</v>
      </c>
      <c r="D19" s="307">
        <v>5602</v>
      </c>
      <c r="E19" s="308">
        <v>70.50088094638812</v>
      </c>
      <c r="F19" s="307">
        <v>1650</v>
      </c>
      <c r="G19" s="308">
        <v>20.76516486282406</v>
      </c>
      <c r="H19" s="307">
        <v>521</v>
      </c>
      <c r="I19" s="308">
        <v>6.55675811729172</v>
      </c>
      <c r="J19" s="307">
        <v>7946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249</v>
      </c>
      <c r="B20" s="307">
        <v>158</v>
      </c>
      <c r="C20" s="308">
        <v>1.9809428284854564</v>
      </c>
      <c r="D20" s="307">
        <v>5633</v>
      </c>
      <c r="E20" s="308">
        <v>70.62437311935807</v>
      </c>
      <c r="F20" s="307">
        <v>1666</v>
      </c>
      <c r="G20" s="308">
        <v>20.887662988966902</v>
      </c>
      <c r="H20" s="307">
        <v>519</v>
      </c>
      <c r="I20" s="308">
        <v>6.507021063189569</v>
      </c>
      <c r="J20" s="307">
        <v>7976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246</v>
      </c>
      <c r="B21" s="307">
        <v>197</v>
      </c>
      <c r="C21" s="308">
        <v>2.3896166909267347</v>
      </c>
      <c r="D21" s="307">
        <v>5857</v>
      </c>
      <c r="E21" s="308">
        <v>71.04560892770499</v>
      </c>
      <c r="F21" s="307">
        <v>1669</v>
      </c>
      <c r="G21" s="308">
        <v>20.24502668607472</v>
      </c>
      <c r="H21" s="307">
        <v>521</v>
      </c>
      <c r="I21" s="308">
        <v>6.319747695293547</v>
      </c>
      <c r="J21" s="307">
        <v>8244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221</v>
      </c>
      <c r="C22" s="93">
        <v>2.683015661041641</v>
      </c>
      <c r="D22" s="92">
        <v>5842</v>
      </c>
      <c r="E22" s="93">
        <v>70.9238800534175</v>
      </c>
      <c r="F22" s="92">
        <v>1645</v>
      </c>
      <c r="G22" s="93">
        <v>19.97086317834163</v>
      </c>
      <c r="H22" s="92">
        <v>529</v>
      </c>
      <c r="I22" s="93">
        <v>6.4222411071992225</v>
      </c>
      <c r="J22" s="92">
        <v>8237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177</v>
      </c>
      <c r="B25" s="258" t="s">
        <v>239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12" t="s">
        <v>206</v>
      </c>
      <c r="C26" s="513"/>
      <c r="D26" s="513"/>
      <c r="E26" s="513"/>
      <c r="F26" s="513"/>
      <c r="G26" s="513"/>
      <c r="H26" s="513"/>
      <c r="I26" s="513"/>
      <c r="J26" s="513"/>
      <c r="K26" s="513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5.75">
      <c r="A28" s="311"/>
      <c r="B28" s="508" t="s">
        <v>99</v>
      </c>
      <c r="C28" s="508"/>
      <c r="D28" s="508" t="s">
        <v>100</v>
      </c>
      <c r="E28" s="508"/>
      <c r="F28" s="508" t="s">
        <v>101</v>
      </c>
      <c r="G28" s="508"/>
      <c r="H28" s="508" t="s">
        <v>102</v>
      </c>
      <c r="I28" s="508"/>
      <c r="J28" s="509" t="s">
        <v>0</v>
      </c>
      <c r="K28" s="510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270</v>
      </c>
      <c r="B30" s="310">
        <v>15</v>
      </c>
      <c r="C30" s="109">
        <f>(B30/J30)*100</f>
        <v>4.273504273504273</v>
      </c>
      <c r="D30" s="310">
        <v>222</v>
      </c>
      <c r="E30" s="109">
        <f>(D30/J30)*100</f>
        <v>63.24786324786324</v>
      </c>
      <c r="F30" s="310">
        <v>103</v>
      </c>
      <c r="G30" s="109">
        <f>(F30/J30)*100</f>
        <v>29.34472934472934</v>
      </c>
      <c r="H30" s="310">
        <v>11</v>
      </c>
      <c r="I30" s="109">
        <f>(H30/J30)*100</f>
        <v>3.133903133903134</v>
      </c>
      <c r="J30" s="310">
        <v>351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268</v>
      </c>
      <c r="B31" s="318">
        <v>11</v>
      </c>
      <c r="C31" s="308">
        <v>3.216374269005848</v>
      </c>
      <c r="D31" s="318">
        <v>219</v>
      </c>
      <c r="E31" s="308">
        <v>64.03508771929825</v>
      </c>
      <c r="F31" s="318">
        <v>101</v>
      </c>
      <c r="G31" s="308">
        <v>29.53216374269006</v>
      </c>
      <c r="H31" s="318">
        <v>11</v>
      </c>
      <c r="I31" s="308">
        <v>3.216374269005848</v>
      </c>
      <c r="J31" s="318">
        <v>342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274</v>
      </c>
      <c r="B32" s="318">
        <v>9</v>
      </c>
      <c r="C32" s="308">
        <v>2.6470588235294117</v>
      </c>
      <c r="D32" s="318">
        <v>224</v>
      </c>
      <c r="E32" s="308">
        <v>65.88235294117646</v>
      </c>
      <c r="F32" s="318">
        <v>96</v>
      </c>
      <c r="G32" s="308">
        <v>28.235294117647058</v>
      </c>
      <c r="H32" s="318">
        <v>11</v>
      </c>
      <c r="I32" s="308">
        <v>3.2352941176470593</v>
      </c>
      <c r="J32" s="318">
        <v>340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272</v>
      </c>
      <c r="B33" s="318">
        <v>10</v>
      </c>
      <c r="C33" s="308">
        <v>2.7777777777777777</v>
      </c>
      <c r="D33" s="318">
        <v>241</v>
      </c>
      <c r="E33" s="308">
        <v>66.94444444444444</v>
      </c>
      <c r="F33" s="318">
        <v>98</v>
      </c>
      <c r="G33" s="308">
        <v>27.22222222222222</v>
      </c>
      <c r="H33" s="318">
        <v>11</v>
      </c>
      <c r="I33" s="308">
        <v>3.0555555555555554</v>
      </c>
      <c r="J33" s="318">
        <v>360</v>
      </c>
      <c r="K33" s="308">
        <v>100</v>
      </c>
    </row>
    <row r="34" spans="1:22" ht="21" customHeight="1">
      <c r="A34" s="94" t="s">
        <v>270</v>
      </c>
      <c r="B34" s="354">
        <v>21</v>
      </c>
      <c r="C34" s="93">
        <v>5.706521739130435</v>
      </c>
      <c r="D34" s="354">
        <v>242</v>
      </c>
      <c r="E34" s="93">
        <v>65.76086956521739</v>
      </c>
      <c r="F34" s="354">
        <v>96</v>
      </c>
      <c r="G34" s="93">
        <v>26.08695652173913</v>
      </c>
      <c r="H34" s="354">
        <v>9</v>
      </c>
      <c r="I34" s="93">
        <v>2.4456521739130435</v>
      </c>
      <c r="J34" s="354">
        <v>368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268</v>
      </c>
      <c r="B35" s="307">
        <v>35</v>
      </c>
      <c r="C35" s="308">
        <v>9.510869565217392</v>
      </c>
      <c r="D35" s="307">
        <v>238</v>
      </c>
      <c r="E35" s="308">
        <v>64.67391304347827</v>
      </c>
      <c r="F35" s="307">
        <v>86</v>
      </c>
      <c r="G35" s="308">
        <v>23.369565217391305</v>
      </c>
      <c r="H35" s="307">
        <v>9</v>
      </c>
      <c r="I35" s="308">
        <v>2.4456521739130435</v>
      </c>
      <c r="J35" s="307">
        <v>368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266</v>
      </c>
      <c r="B36" s="307">
        <v>29</v>
      </c>
      <c r="C36" s="308">
        <v>6.4732142857142865</v>
      </c>
      <c r="D36" s="307">
        <v>285</v>
      </c>
      <c r="E36" s="308">
        <v>63.61607142857143</v>
      </c>
      <c r="F36" s="307">
        <v>121</v>
      </c>
      <c r="G36" s="308">
        <v>27.00892857142857</v>
      </c>
      <c r="H36" s="307">
        <v>13</v>
      </c>
      <c r="I36" s="308">
        <v>2.9017857142857144</v>
      </c>
      <c r="J36" s="307">
        <v>448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264</v>
      </c>
      <c r="B37" s="307">
        <v>25</v>
      </c>
      <c r="C37" s="308">
        <v>6.281407035175879</v>
      </c>
      <c r="D37" s="307">
        <v>259</v>
      </c>
      <c r="E37" s="308">
        <v>65.07537688442211</v>
      </c>
      <c r="F37" s="307">
        <v>102</v>
      </c>
      <c r="G37" s="308">
        <v>25.628140703517587</v>
      </c>
      <c r="H37" s="307">
        <v>12</v>
      </c>
      <c r="I37" s="308">
        <v>3.015075376884422</v>
      </c>
      <c r="J37" s="307">
        <v>398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262</v>
      </c>
      <c r="B38" s="92">
        <v>15</v>
      </c>
      <c r="C38" s="93">
        <v>4.178272980501393</v>
      </c>
      <c r="D38" s="92">
        <v>243</v>
      </c>
      <c r="E38" s="93">
        <v>67.68802228412257</v>
      </c>
      <c r="F38" s="92">
        <v>91</v>
      </c>
      <c r="G38" s="93">
        <v>25.348189415041784</v>
      </c>
      <c r="H38" s="92">
        <v>10</v>
      </c>
      <c r="I38" s="93">
        <v>2.785515320334262</v>
      </c>
      <c r="J38" s="92">
        <v>359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307">
        <v>11</v>
      </c>
      <c r="C39" s="308">
        <v>3.3232628398791544</v>
      </c>
      <c r="D39" s="307">
        <v>224</v>
      </c>
      <c r="E39" s="308">
        <v>67.6737160120846</v>
      </c>
      <c r="F39" s="307">
        <v>86</v>
      </c>
      <c r="G39" s="308">
        <v>25.981873111782477</v>
      </c>
      <c r="H39" s="307">
        <v>10</v>
      </c>
      <c r="I39" s="308">
        <v>3.0211480362537766</v>
      </c>
      <c r="J39" s="307">
        <v>331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258</v>
      </c>
      <c r="B40" s="307">
        <v>13</v>
      </c>
      <c r="C40" s="308">
        <v>3.880597014925373</v>
      </c>
      <c r="D40" s="307">
        <v>226</v>
      </c>
      <c r="E40" s="308">
        <v>67.46268656716417</v>
      </c>
      <c r="F40" s="307">
        <v>86</v>
      </c>
      <c r="G40" s="308">
        <v>25.671641791044774</v>
      </c>
      <c r="H40" s="307">
        <v>10</v>
      </c>
      <c r="I40" s="308">
        <v>2.9850746268656714</v>
      </c>
      <c r="J40" s="307">
        <v>335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256</v>
      </c>
      <c r="B41" s="307">
        <v>10</v>
      </c>
      <c r="C41" s="308">
        <v>2.976190476190476</v>
      </c>
      <c r="D41" s="307">
        <v>229</v>
      </c>
      <c r="E41" s="308">
        <v>68.15476190476191</v>
      </c>
      <c r="F41" s="307">
        <v>88</v>
      </c>
      <c r="G41" s="308">
        <v>26.190476190476193</v>
      </c>
      <c r="H41" s="307">
        <v>9</v>
      </c>
      <c r="I41" s="308">
        <v>2.6785714285714284</v>
      </c>
      <c r="J41" s="307">
        <v>336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254</v>
      </c>
      <c r="B42" s="92">
        <v>8</v>
      </c>
      <c r="C42" s="93">
        <v>2.2792022792022792</v>
      </c>
      <c r="D42" s="92">
        <v>244</v>
      </c>
      <c r="E42" s="93">
        <v>69.51566951566952</v>
      </c>
      <c r="F42" s="92">
        <v>90</v>
      </c>
      <c r="G42" s="93">
        <v>25.64102564102564</v>
      </c>
      <c r="H42" s="92">
        <v>9</v>
      </c>
      <c r="I42" s="93">
        <v>2.564102564102564</v>
      </c>
      <c r="J42" s="92">
        <v>351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252</v>
      </c>
      <c r="B43" s="307">
        <v>10</v>
      </c>
      <c r="C43" s="308">
        <v>2.941176470588235</v>
      </c>
      <c r="D43" s="307">
        <v>229</v>
      </c>
      <c r="E43" s="308">
        <v>67.3529411764706</v>
      </c>
      <c r="F43" s="307">
        <v>90</v>
      </c>
      <c r="G43" s="308">
        <v>26.47058823529412</v>
      </c>
      <c r="H43" s="307">
        <v>11</v>
      </c>
      <c r="I43" s="308">
        <v>3.2352941176470593</v>
      </c>
      <c r="J43" s="307">
        <v>340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249</v>
      </c>
      <c r="B44" s="307">
        <v>6</v>
      </c>
      <c r="C44" s="308">
        <v>1.8404907975460123</v>
      </c>
      <c r="D44" s="307">
        <v>221</v>
      </c>
      <c r="E44" s="308">
        <v>67.79141104294479</v>
      </c>
      <c r="F44" s="307">
        <v>88</v>
      </c>
      <c r="G44" s="308">
        <v>26.993865030674847</v>
      </c>
      <c r="H44" s="307">
        <v>11</v>
      </c>
      <c r="I44" s="308">
        <v>3.374233128834356</v>
      </c>
      <c r="J44" s="307">
        <v>326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246</v>
      </c>
      <c r="B45" s="307">
        <v>6</v>
      </c>
      <c r="C45" s="308">
        <v>1.8018018018018018</v>
      </c>
      <c r="D45" s="307">
        <v>230</v>
      </c>
      <c r="E45" s="308">
        <v>69.06906906906907</v>
      </c>
      <c r="F45" s="307">
        <v>86</v>
      </c>
      <c r="G45" s="308">
        <v>25.825825825825827</v>
      </c>
      <c r="H45" s="307">
        <v>11</v>
      </c>
      <c r="I45" s="308">
        <v>3.303303303303303</v>
      </c>
      <c r="J45" s="307">
        <v>333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6</v>
      </c>
      <c r="C46" s="420">
        <v>1.8181818181818181</v>
      </c>
      <c r="D46" s="419">
        <v>225</v>
      </c>
      <c r="E46" s="420">
        <v>68.18181818181817</v>
      </c>
      <c r="F46" s="419">
        <v>86</v>
      </c>
      <c r="G46" s="420">
        <v>26.060606060606062</v>
      </c>
      <c r="H46" s="419">
        <v>13</v>
      </c>
      <c r="I46" s="420">
        <v>3.939393939393939</v>
      </c>
      <c r="J46" s="419">
        <v>330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B2:K2"/>
    <mergeCell ref="B26:K26"/>
    <mergeCell ref="J28:K28"/>
    <mergeCell ref="B4:C4"/>
    <mergeCell ref="D4:E4"/>
    <mergeCell ref="B28:C28"/>
    <mergeCell ref="D28:E28"/>
    <mergeCell ref="F28:G28"/>
    <mergeCell ref="H28:I28"/>
    <mergeCell ref="F4:G4"/>
    <mergeCell ref="H4:I4"/>
    <mergeCell ref="J4:K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6">
      <selection activeCell="H4" sqref="H4"/>
    </sheetView>
  </sheetViews>
  <sheetFormatPr defaultColWidth="11.00390625" defaultRowHeight="12.75"/>
  <cols>
    <col min="1" max="1" width="15.75390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1" width="9.625" style="327" customWidth="1"/>
    <col min="12" max="12" width="11.125" style="327" bestFit="1" customWidth="1"/>
    <col min="13" max="13" width="7.125" style="65" customWidth="1"/>
    <col min="14" max="16384" width="11.00390625" style="65" customWidth="1"/>
  </cols>
  <sheetData>
    <row r="1" spans="1:22" ht="20.25">
      <c r="A1" s="325" t="s">
        <v>103</v>
      </c>
      <c r="B1" s="326" t="s">
        <v>238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242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283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281</v>
      </c>
      <c r="B5" s="356">
        <v>8842</v>
      </c>
      <c r="C5" s="356">
        <v>3465</v>
      </c>
      <c r="D5" s="356">
        <v>17100</v>
      </c>
      <c r="E5" s="356">
        <v>7829</v>
      </c>
      <c r="F5" s="356">
        <v>3383</v>
      </c>
      <c r="G5" s="356">
        <v>454</v>
      </c>
      <c r="H5" s="356">
        <v>6871</v>
      </c>
      <c r="I5" s="356">
        <v>4880</v>
      </c>
      <c r="J5" s="356">
        <v>4937</v>
      </c>
      <c r="K5" s="356">
        <v>4070</v>
      </c>
      <c r="L5" s="356">
        <v>61831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4" t="s">
        <v>247</v>
      </c>
      <c r="B6" s="223">
        <f>(B5/$L$5)*100</f>
        <v>14.300270091054648</v>
      </c>
      <c r="C6" s="223">
        <f aca="true" t="shared" si="0" ref="C6:J6">(C5/$L$5)*100</f>
        <v>5.603985056039851</v>
      </c>
      <c r="D6" s="223">
        <f t="shared" si="0"/>
        <v>27.65603014669017</v>
      </c>
      <c r="E6" s="223">
        <f t="shared" si="0"/>
        <v>12.66193333441154</v>
      </c>
      <c r="F6" s="223">
        <f t="shared" si="0"/>
        <v>5.471365496272097</v>
      </c>
      <c r="G6" s="223">
        <f t="shared" si="0"/>
        <v>0.7342595138361017</v>
      </c>
      <c r="H6" s="223">
        <f t="shared" si="0"/>
        <v>11.112548721515097</v>
      </c>
      <c r="I6" s="223">
        <f t="shared" si="0"/>
        <v>7.89248111788585</v>
      </c>
      <c r="J6" s="223">
        <f t="shared" si="0"/>
        <v>7.984667885041484</v>
      </c>
      <c r="K6" s="223">
        <f>(K5/$L$5)*100</f>
        <v>6.582458637253158</v>
      </c>
      <c r="L6" s="223">
        <f>SUM(B6:K6)</f>
        <v>100.00000000000001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276</v>
      </c>
      <c r="B7" s="350">
        <v>8530</v>
      </c>
      <c r="C7" s="350">
        <v>3429</v>
      </c>
      <c r="D7" s="350">
        <v>16709</v>
      </c>
      <c r="E7" s="350">
        <v>7739</v>
      </c>
      <c r="F7" s="350">
        <v>3391</v>
      </c>
      <c r="G7" s="350">
        <v>548</v>
      </c>
      <c r="H7" s="350">
        <v>6830</v>
      </c>
      <c r="I7" s="350">
        <v>4705</v>
      </c>
      <c r="J7" s="350">
        <v>4672</v>
      </c>
      <c r="K7" s="350">
        <v>3791</v>
      </c>
      <c r="L7" s="350">
        <v>60344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5" t="s">
        <v>247</v>
      </c>
      <c r="B8" s="331">
        <v>14.135622431393344</v>
      </c>
      <c r="C8" s="331">
        <v>5.682420787485086</v>
      </c>
      <c r="D8" s="331">
        <v>27.6895797428079</v>
      </c>
      <c r="E8" s="331">
        <v>12.82480445446109</v>
      </c>
      <c r="F8" s="331">
        <v>5.61944849529365</v>
      </c>
      <c r="G8" s="331">
        <v>0.9081267400238633</v>
      </c>
      <c r="H8" s="331">
        <v>11.318440938618586</v>
      </c>
      <c r="I8" s="331">
        <v>7.796964072650139</v>
      </c>
      <c r="J8" s="331">
        <v>7.74227760837863</v>
      </c>
      <c r="K8" s="331">
        <v>6.28231472888771</v>
      </c>
      <c r="L8" s="331">
        <v>100</v>
      </c>
      <c r="M8" s="64"/>
      <c r="N8" s="64">
        <f>11808/L5</f>
        <v>0.19097216606556583</v>
      </c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274</v>
      </c>
      <c r="B9" s="350">
        <v>8269</v>
      </c>
      <c r="C9" s="350">
        <v>3425</v>
      </c>
      <c r="D9" s="350">
        <v>16089</v>
      </c>
      <c r="E9" s="350">
        <v>7710</v>
      </c>
      <c r="F9" s="350">
        <v>3364</v>
      </c>
      <c r="G9" s="350">
        <v>516</v>
      </c>
      <c r="H9" s="350">
        <v>6810</v>
      </c>
      <c r="I9" s="350">
        <v>4710</v>
      </c>
      <c r="J9" s="350">
        <v>4670</v>
      </c>
      <c r="K9" s="350">
        <v>3929</v>
      </c>
      <c r="L9" s="350">
        <v>59492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5" t="s">
        <v>247</v>
      </c>
      <c r="B10" s="331">
        <v>13.89934781147045</v>
      </c>
      <c r="C10" s="331">
        <v>5.757076581725274</v>
      </c>
      <c r="D10" s="331">
        <v>27.043972298796476</v>
      </c>
      <c r="E10" s="331">
        <v>12.959725677402004</v>
      </c>
      <c r="F10" s="331">
        <v>5.654541787131043</v>
      </c>
      <c r="G10" s="331">
        <v>0.8673435083708735</v>
      </c>
      <c r="H10" s="331">
        <v>11.446917232569085</v>
      </c>
      <c r="I10" s="331">
        <v>7.917030861292275</v>
      </c>
      <c r="J10" s="331">
        <v>7.849794930410811</v>
      </c>
      <c r="K10" s="331">
        <v>6.604249310831708</v>
      </c>
      <c r="L10" s="331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7" t="s">
        <v>272</v>
      </c>
      <c r="B11" s="350">
        <v>8670</v>
      </c>
      <c r="C11" s="350">
        <v>3555</v>
      </c>
      <c r="D11" s="350">
        <v>16286</v>
      </c>
      <c r="E11" s="350">
        <v>7812</v>
      </c>
      <c r="F11" s="350">
        <v>3588</v>
      </c>
      <c r="G11" s="350">
        <v>518</v>
      </c>
      <c r="H11" s="350">
        <v>6988</v>
      </c>
      <c r="I11" s="350">
        <v>4813</v>
      </c>
      <c r="J11" s="350">
        <v>4674</v>
      </c>
      <c r="K11" s="350">
        <v>4220</v>
      </c>
      <c r="L11" s="350">
        <v>61124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5" t="s">
        <v>247</v>
      </c>
      <c r="B12" s="338">
        <v>14.184281133433677</v>
      </c>
      <c r="C12" s="338">
        <v>5.816046070283359</v>
      </c>
      <c r="D12" s="338">
        <v>26.64419867809698</v>
      </c>
      <c r="E12" s="338">
        <v>12.780577187356847</v>
      </c>
      <c r="F12" s="338">
        <v>5.870034683594005</v>
      </c>
      <c r="G12" s="338">
        <v>0.847457627118644</v>
      </c>
      <c r="H12" s="338">
        <v>11.43249787317584</v>
      </c>
      <c r="I12" s="338">
        <v>7.874157450428637</v>
      </c>
      <c r="J12" s="338">
        <v>7.6467508670898505</v>
      </c>
      <c r="K12" s="338">
        <v>6.903998429422158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6" t="s">
        <v>270</v>
      </c>
      <c r="B13" s="381">
        <v>8658</v>
      </c>
      <c r="C13" s="381">
        <v>3500</v>
      </c>
      <c r="D13" s="381">
        <v>16061</v>
      </c>
      <c r="E13" s="381">
        <v>7799</v>
      </c>
      <c r="F13" s="381">
        <v>3544</v>
      </c>
      <c r="G13" s="381">
        <v>541</v>
      </c>
      <c r="H13" s="381">
        <v>6919</v>
      </c>
      <c r="I13" s="381">
        <v>4843</v>
      </c>
      <c r="J13" s="381">
        <v>4609</v>
      </c>
      <c r="K13" s="381">
        <v>4087</v>
      </c>
      <c r="L13" s="381">
        <v>60561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4" t="s">
        <v>247</v>
      </c>
      <c r="B14" s="223">
        <v>14.29632932085005</v>
      </c>
      <c r="C14" s="223">
        <v>5.779296907250541</v>
      </c>
      <c r="D14" s="223">
        <v>26.52036789352884</v>
      </c>
      <c r="E14" s="223">
        <v>12.87792473704199</v>
      </c>
      <c r="F14" s="223">
        <v>5.851950925513119</v>
      </c>
      <c r="G14" s="223">
        <v>0.893314179092155</v>
      </c>
      <c r="H14" s="223">
        <v>11.424844371790426</v>
      </c>
      <c r="I14" s="223">
        <v>7.996895691946962</v>
      </c>
      <c r="J14" s="223">
        <v>7.6105084130050695</v>
      </c>
      <c r="K14" s="223">
        <v>6.748567559980846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268</v>
      </c>
      <c r="B15" s="330">
        <v>8175</v>
      </c>
      <c r="C15" s="330">
        <v>3422</v>
      </c>
      <c r="D15" s="330">
        <v>15236</v>
      </c>
      <c r="E15" s="330">
        <v>7722</v>
      </c>
      <c r="F15" s="330">
        <v>3259</v>
      </c>
      <c r="G15" s="330">
        <v>514</v>
      </c>
      <c r="H15" s="330">
        <v>6479</v>
      </c>
      <c r="I15" s="330">
        <v>4485</v>
      </c>
      <c r="J15" s="330">
        <v>4287</v>
      </c>
      <c r="K15" s="330">
        <v>3922</v>
      </c>
      <c r="L15" s="330">
        <v>57501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5" t="s">
        <v>247</v>
      </c>
      <c r="B16" s="331">
        <v>14.2171440496687</v>
      </c>
      <c r="C16" s="331">
        <v>5.951200848680893</v>
      </c>
      <c r="D16" s="331">
        <v>26.49693048816542</v>
      </c>
      <c r="E16" s="331">
        <v>13.42933166379715</v>
      </c>
      <c r="F16" s="331">
        <v>5.667727517782299</v>
      </c>
      <c r="G16" s="331">
        <v>0.8938974974348273</v>
      </c>
      <c r="H16" s="331">
        <v>11.267630128171684</v>
      </c>
      <c r="I16" s="331">
        <v>7.799864350185214</v>
      </c>
      <c r="J16" s="331">
        <v>7.455522512651953</v>
      </c>
      <c r="K16" s="331">
        <v>6.820750943461854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266</v>
      </c>
      <c r="B17" s="330">
        <v>7878</v>
      </c>
      <c r="C17" s="330">
        <v>3406</v>
      </c>
      <c r="D17" s="330">
        <v>14726</v>
      </c>
      <c r="E17" s="330">
        <v>7691</v>
      </c>
      <c r="F17" s="330">
        <v>3078</v>
      </c>
      <c r="G17" s="330">
        <v>536</v>
      </c>
      <c r="H17" s="330">
        <v>6298</v>
      </c>
      <c r="I17" s="330">
        <v>4304</v>
      </c>
      <c r="J17" s="330">
        <v>4131</v>
      </c>
      <c r="K17" s="330">
        <v>3821</v>
      </c>
      <c r="L17" s="330">
        <v>55869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5" t="s">
        <v>247</v>
      </c>
      <c r="B18" s="331">
        <v>14.1008430435483</v>
      </c>
      <c r="C18" s="331">
        <v>6.096404088134744</v>
      </c>
      <c r="D18" s="331">
        <v>26.358087669369418</v>
      </c>
      <c r="E18" s="331">
        <v>13.766131486155112</v>
      </c>
      <c r="F18" s="331">
        <v>5.5093164366643395</v>
      </c>
      <c r="G18" s="331">
        <v>0.959387137768709</v>
      </c>
      <c r="H18" s="331">
        <v>11.27279886878233</v>
      </c>
      <c r="I18" s="331">
        <v>7.703735524172618</v>
      </c>
      <c r="J18" s="331">
        <v>7.394082586049509</v>
      </c>
      <c r="K18" s="331">
        <v>6.8392131593549195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264</v>
      </c>
      <c r="B19" s="330">
        <v>7932</v>
      </c>
      <c r="C19" s="330">
        <v>3420</v>
      </c>
      <c r="D19" s="330">
        <v>14672</v>
      </c>
      <c r="E19" s="330">
        <v>7861</v>
      </c>
      <c r="F19" s="330">
        <v>3322</v>
      </c>
      <c r="G19" s="330">
        <v>601</v>
      </c>
      <c r="H19" s="330">
        <v>6187</v>
      </c>
      <c r="I19" s="330">
        <v>4380</v>
      </c>
      <c r="J19" s="330">
        <v>4181</v>
      </c>
      <c r="K19" s="330">
        <v>3975</v>
      </c>
      <c r="L19" s="330">
        <v>56531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5" t="s">
        <v>247</v>
      </c>
      <c r="B20" s="331">
        <v>14.031239496913198</v>
      </c>
      <c r="C20" s="331">
        <v>6.04977799791265</v>
      </c>
      <c r="D20" s="331">
        <v>25.953901399232283</v>
      </c>
      <c r="E20" s="331">
        <v>13.905644690523783</v>
      </c>
      <c r="F20" s="331">
        <v>5.876421786276556</v>
      </c>
      <c r="G20" s="331">
        <v>1.063133501972369</v>
      </c>
      <c r="H20" s="331">
        <v>10.944437565229697</v>
      </c>
      <c r="I20" s="331">
        <v>7.747961295572341</v>
      </c>
      <c r="J20" s="331">
        <v>7.395942049494968</v>
      </c>
      <c r="K20" s="331">
        <v>7.031540216872159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262</v>
      </c>
      <c r="B21" s="222">
        <v>7730</v>
      </c>
      <c r="C21" s="222">
        <v>3456</v>
      </c>
      <c r="D21" s="222">
        <v>14058</v>
      </c>
      <c r="E21" s="222">
        <v>7636</v>
      </c>
      <c r="F21" s="222">
        <v>3131</v>
      </c>
      <c r="G21" s="222">
        <v>635</v>
      </c>
      <c r="H21" s="222">
        <v>6009</v>
      </c>
      <c r="I21" s="222">
        <v>4386</v>
      </c>
      <c r="J21" s="222">
        <v>4104</v>
      </c>
      <c r="K21" s="222">
        <v>3812</v>
      </c>
      <c r="L21" s="222">
        <v>54957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4" t="s">
        <v>247</v>
      </c>
      <c r="B22" s="223">
        <v>14.065542151136343</v>
      </c>
      <c r="C22" s="223">
        <v>6.288552868606365</v>
      </c>
      <c r="D22" s="223">
        <v>25.57999890823735</v>
      </c>
      <c r="E22" s="223">
        <v>13.894499335844387</v>
      </c>
      <c r="F22" s="223">
        <v>5.697181432756518</v>
      </c>
      <c r="G22" s="223">
        <v>1.1554488054296996</v>
      </c>
      <c r="H22" s="223">
        <v>10.934002947759156</v>
      </c>
      <c r="I22" s="223">
        <v>7.980784977345926</v>
      </c>
      <c r="J22" s="223">
        <v>7.467656531470059</v>
      </c>
      <c r="K22" s="223">
        <v>6.936332041414197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260</v>
      </c>
      <c r="B23" s="330">
        <v>7161</v>
      </c>
      <c r="C23" s="330">
        <v>3426</v>
      </c>
      <c r="D23" s="330">
        <v>13118</v>
      </c>
      <c r="E23" s="330">
        <v>7631</v>
      </c>
      <c r="F23" s="330">
        <v>2787</v>
      </c>
      <c r="G23" s="330">
        <v>581</v>
      </c>
      <c r="H23" s="330">
        <v>5507</v>
      </c>
      <c r="I23" s="330">
        <v>3938</v>
      </c>
      <c r="J23" s="330">
        <v>3724</v>
      </c>
      <c r="K23" s="330">
        <v>3400</v>
      </c>
      <c r="L23" s="330">
        <v>51273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5" t="s">
        <v>247</v>
      </c>
      <c r="B24" s="331">
        <v>13.966415072260254</v>
      </c>
      <c r="C24" s="331">
        <v>6.681879351705576</v>
      </c>
      <c r="D24" s="331">
        <v>25.584615684668343</v>
      </c>
      <c r="E24" s="331">
        <v>14.88307686306633</v>
      </c>
      <c r="F24" s="331">
        <v>5.435609385056463</v>
      </c>
      <c r="G24" s="331">
        <v>1.133150000975172</v>
      </c>
      <c r="H24" s="331">
        <v>10.740545706317164</v>
      </c>
      <c r="I24" s="331">
        <v>7.680455600413473</v>
      </c>
      <c r="J24" s="331">
        <v>7.263081933961344</v>
      </c>
      <c r="K24" s="331">
        <v>6.631170401575878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258</v>
      </c>
      <c r="B25" s="330">
        <v>7193</v>
      </c>
      <c r="C25" s="330">
        <v>3403</v>
      </c>
      <c r="D25" s="330">
        <v>13054</v>
      </c>
      <c r="E25" s="330">
        <v>7564</v>
      </c>
      <c r="F25" s="330">
        <v>2743</v>
      </c>
      <c r="G25" s="330">
        <v>589</v>
      </c>
      <c r="H25" s="330">
        <v>5483</v>
      </c>
      <c r="I25" s="330">
        <v>3976</v>
      </c>
      <c r="J25" s="330">
        <v>3776</v>
      </c>
      <c r="K25" s="330">
        <v>3293</v>
      </c>
      <c r="L25" s="330">
        <v>51074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5" t="s">
        <v>247</v>
      </c>
      <c r="B26" s="331">
        <v>14.083486705564475</v>
      </c>
      <c r="C26" s="331">
        <v>6.662881309472531</v>
      </c>
      <c r="D26" s="331">
        <v>25.558992833927242</v>
      </c>
      <c r="E26" s="331">
        <v>14.809883698163448</v>
      </c>
      <c r="F26" s="331">
        <v>5.370638681129342</v>
      </c>
      <c r="G26" s="331">
        <v>1.1532286486274816</v>
      </c>
      <c r="H26" s="331">
        <v>10.735403532129851</v>
      </c>
      <c r="I26" s="331">
        <v>7.78478286407957</v>
      </c>
      <c r="J26" s="331">
        <v>7.39319418882406</v>
      </c>
      <c r="K26" s="331">
        <v>6.447507538081999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256</v>
      </c>
      <c r="B27" s="330">
        <v>7492</v>
      </c>
      <c r="C27" s="330">
        <v>3486</v>
      </c>
      <c r="D27" s="330">
        <v>13174</v>
      </c>
      <c r="E27" s="330">
        <v>7773</v>
      </c>
      <c r="F27" s="330">
        <v>2940</v>
      </c>
      <c r="G27" s="330">
        <v>625</v>
      </c>
      <c r="H27" s="330">
        <v>5566</v>
      </c>
      <c r="I27" s="330">
        <v>4025</v>
      </c>
      <c r="J27" s="330">
        <v>4125</v>
      </c>
      <c r="K27" s="330">
        <v>3490</v>
      </c>
      <c r="L27" s="330">
        <v>52696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5" t="s">
        <v>247</v>
      </c>
      <c r="B28" s="331">
        <v>14.217397904964324</v>
      </c>
      <c r="C28" s="331">
        <v>6.615302869287991</v>
      </c>
      <c r="D28" s="331">
        <v>25</v>
      </c>
      <c r="E28" s="331">
        <v>14.75064521026264</v>
      </c>
      <c r="F28" s="331">
        <v>5.579171094580234</v>
      </c>
      <c r="G28" s="331">
        <v>1.1860482769090634</v>
      </c>
      <c r="H28" s="331">
        <v>10.562471534841354</v>
      </c>
      <c r="I28" s="331">
        <v>7.638150903294368</v>
      </c>
      <c r="J28" s="331">
        <v>7.827918627599819</v>
      </c>
      <c r="K28" s="331">
        <v>6.62289357826021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254</v>
      </c>
      <c r="B29" s="222">
        <v>7385</v>
      </c>
      <c r="C29" s="222">
        <v>3548</v>
      </c>
      <c r="D29" s="222">
        <v>12900</v>
      </c>
      <c r="E29" s="222">
        <v>7877</v>
      </c>
      <c r="F29" s="222">
        <v>2827</v>
      </c>
      <c r="G29" s="222">
        <v>646</v>
      </c>
      <c r="H29" s="222">
        <v>5288</v>
      </c>
      <c r="I29" s="222">
        <v>4122</v>
      </c>
      <c r="J29" s="222">
        <v>3979</v>
      </c>
      <c r="K29" s="222">
        <v>3388</v>
      </c>
      <c r="L29" s="222">
        <v>51960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4" t="s">
        <v>247</v>
      </c>
      <c r="B30" s="223">
        <v>14.212856043110083</v>
      </c>
      <c r="C30" s="223">
        <v>6.82832948421863</v>
      </c>
      <c r="D30" s="223">
        <v>24.82678983833718</v>
      </c>
      <c r="E30" s="223">
        <v>15.159738260200154</v>
      </c>
      <c r="F30" s="223">
        <v>5.44072363356428</v>
      </c>
      <c r="G30" s="223">
        <v>1.2432640492686682</v>
      </c>
      <c r="H30" s="223">
        <v>10.177059276366435</v>
      </c>
      <c r="I30" s="223">
        <v>7.9330254041570445</v>
      </c>
      <c r="J30" s="223">
        <v>7.657813702848344</v>
      </c>
      <c r="K30" s="223">
        <v>6.520400307929177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252</v>
      </c>
      <c r="B31" s="330">
        <v>7325</v>
      </c>
      <c r="C31" s="330">
        <v>3493</v>
      </c>
      <c r="D31" s="330">
        <v>12491</v>
      </c>
      <c r="E31" s="330">
        <v>7902</v>
      </c>
      <c r="F31" s="330">
        <v>2735</v>
      </c>
      <c r="G31" s="330">
        <v>604</v>
      </c>
      <c r="H31" s="330">
        <v>5143</v>
      </c>
      <c r="I31" s="330">
        <v>3985</v>
      </c>
      <c r="J31" s="330">
        <v>3891</v>
      </c>
      <c r="K31" s="330">
        <v>3125</v>
      </c>
      <c r="L31" s="330">
        <v>50694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5" t="s">
        <v>247</v>
      </c>
      <c r="B32" s="331">
        <v>14.449441748530397</v>
      </c>
      <c r="C32" s="331">
        <v>6.890361778514223</v>
      </c>
      <c r="D32" s="331">
        <v>24.639996843807946</v>
      </c>
      <c r="E32" s="331">
        <v>15.587643508107469</v>
      </c>
      <c r="F32" s="331">
        <v>5.395115792795992</v>
      </c>
      <c r="G32" s="331">
        <v>1.191462500493155</v>
      </c>
      <c r="H32" s="331">
        <v>10.14518483449718</v>
      </c>
      <c r="I32" s="331">
        <v>7.860890835207322</v>
      </c>
      <c r="J32" s="331">
        <v>7.675464552017991</v>
      </c>
      <c r="K32" s="331">
        <v>6.164437606028327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249</v>
      </c>
      <c r="B33" s="330">
        <v>7342</v>
      </c>
      <c r="C33" s="330">
        <v>3470</v>
      </c>
      <c r="D33" s="330">
        <v>12437</v>
      </c>
      <c r="E33" s="330">
        <v>7839</v>
      </c>
      <c r="F33" s="330">
        <v>2781</v>
      </c>
      <c r="G33" s="330">
        <v>625</v>
      </c>
      <c r="H33" s="330">
        <v>5158</v>
      </c>
      <c r="I33" s="330">
        <v>4050</v>
      </c>
      <c r="J33" s="330">
        <v>3951</v>
      </c>
      <c r="K33" s="330">
        <v>3052</v>
      </c>
      <c r="L33" s="330">
        <v>50705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5" t="s">
        <v>247</v>
      </c>
      <c r="B34" s="331">
        <v>14.479834335864314</v>
      </c>
      <c r="C34" s="331">
        <v>6.843506557538705</v>
      </c>
      <c r="D34" s="331">
        <v>24.5281530421063</v>
      </c>
      <c r="E34" s="331">
        <v>15.46001380534464</v>
      </c>
      <c r="F34" s="331">
        <v>5.484666206488512</v>
      </c>
      <c r="G34" s="331">
        <v>1.2326200571935706</v>
      </c>
      <c r="H34" s="331">
        <v>10.1725668080071</v>
      </c>
      <c r="I34" s="331">
        <v>7.987377970614337</v>
      </c>
      <c r="J34" s="331">
        <v>7.792130953554876</v>
      </c>
      <c r="K34" s="331">
        <v>6.019130263287644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246</v>
      </c>
      <c r="B35" s="330">
        <v>7455</v>
      </c>
      <c r="C35" s="330">
        <v>3534</v>
      </c>
      <c r="D35" s="330">
        <v>12666</v>
      </c>
      <c r="E35" s="330">
        <v>8133</v>
      </c>
      <c r="F35" s="330">
        <v>2978</v>
      </c>
      <c r="G35" s="330">
        <v>582</v>
      </c>
      <c r="H35" s="330">
        <v>5308</v>
      </c>
      <c r="I35" s="330">
        <v>4130</v>
      </c>
      <c r="J35" s="330">
        <v>4123</v>
      </c>
      <c r="K35" s="330">
        <v>3435</v>
      </c>
      <c r="L35" s="330">
        <v>52344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5" t="s">
        <v>247</v>
      </c>
      <c r="B36" s="331">
        <v>14.242320036680422</v>
      </c>
      <c r="C36" s="331">
        <v>6.7514901421366345</v>
      </c>
      <c r="D36" s="331">
        <v>24.197615772581386</v>
      </c>
      <c r="E36" s="331">
        <v>15.537597432370474</v>
      </c>
      <c r="F36" s="331">
        <v>5.689286260125325</v>
      </c>
      <c r="G36" s="331">
        <v>1.1118752865657955</v>
      </c>
      <c r="H36" s="331">
        <v>10.140608283661928</v>
      </c>
      <c r="I36" s="331">
        <v>7.890111569616384</v>
      </c>
      <c r="J36" s="331">
        <v>7.876738499159407</v>
      </c>
      <c r="K36" s="331">
        <v>6.562356717102247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5" t="s">
        <v>232</v>
      </c>
      <c r="B37" s="222">
        <v>7364</v>
      </c>
      <c r="C37" s="222">
        <v>3564</v>
      </c>
      <c r="D37" s="222">
        <v>12499</v>
      </c>
      <c r="E37" s="222">
        <v>8133</v>
      </c>
      <c r="F37" s="222">
        <v>2974</v>
      </c>
      <c r="G37" s="222">
        <v>653</v>
      </c>
      <c r="H37" s="222">
        <v>5235</v>
      </c>
      <c r="I37" s="222">
        <v>4155</v>
      </c>
      <c r="J37" s="222">
        <v>4020</v>
      </c>
      <c r="K37" s="222">
        <v>3427</v>
      </c>
      <c r="L37" s="222">
        <v>52024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4" t="s">
        <v>247</v>
      </c>
      <c r="B38" s="223">
        <v>14.155005382131325</v>
      </c>
      <c r="C38" s="223">
        <v>6.850684299554052</v>
      </c>
      <c r="D38" s="223">
        <v>24.025449792403506</v>
      </c>
      <c r="E38" s="223">
        <v>15.633169306473935</v>
      </c>
      <c r="F38" s="223">
        <v>5.716592341996002</v>
      </c>
      <c r="G38" s="223">
        <v>1.255189912348147</v>
      </c>
      <c r="H38" s="223">
        <v>10.06266338612948</v>
      </c>
      <c r="I38" s="223">
        <v>7.986698446870675</v>
      </c>
      <c r="J38" s="223">
        <v>7.727202829463324</v>
      </c>
      <c r="K38" s="223">
        <v>6.587344302629555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14" t="s">
        <v>176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5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28">
      <selection activeCell="N52" sqref="N52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115</v>
      </c>
      <c r="B1" s="326" t="s">
        <v>239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243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283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281</v>
      </c>
      <c r="B5" s="222">
        <v>363</v>
      </c>
      <c r="C5" s="222">
        <v>265</v>
      </c>
      <c r="D5" s="222">
        <v>385</v>
      </c>
      <c r="E5" s="222">
        <v>93</v>
      </c>
      <c r="F5" s="222">
        <v>89</v>
      </c>
      <c r="G5" s="222">
        <v>12</v>
      </c>
      <c r="H5" s="222">
        <v>214</v>
      </c>
      <c r="I5" s="222">
        <v>268</v>
      </c>
      <c r="J5" s="222">
        <v>179</v>
      </c>
      <c r="K5" s="222">
        <v>217</v>
      </c>
      <c r="L5" s="222">
        <v>2085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18" t="s">
        <v>247</v>
      </c>
      <c r="B6" s="223">
        <f>(B5/L5)*100</f>
        <v>17.41007194244604</v>
      </c>
      <c r="C6" s="223">
        <f>(C5/L5)*100</f>
        <v>12.709832134292565</v>
      </c>
      <c r="D6" s="223">
        <f>(D5/L5)*100</f>
        <v>18.465227817745802</v>
      </c>
      <c r="E6" s="223">
        <f>(E5/L5)*100</f>
        <v>4.460431654676259</v>
      </c>
      <c r="F6" s="223">
        <f>(F5/L5)*100</f>
        <v>4.2685851318944845</v>
      </c>
      <c r="G6" s="223">
        <f>(G5/L5)*100</f>
        <v>0.5755395683453237</v>
      </c>
      <c r="H6" s="223">
        <f>(H5/L5)*100</f>
        <v>10.26378896882494</v>
      </c>
      <c r="I6" s="223">
        <f>(I5/L5)*100</f>
        <v>12.853717026378897</v>
      </c>
      <c r="J6" s="223">
        <f>(J5/L5)*100</f>
        <v>8.585131894484412</v>
      </c>
      <c r="K6" s="223">
        <f>(K5/L5)*100</f>
        <v>10.40767386091127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276</v>
      </c>
      <c r="B7" s="330">
        <v>318</v>
      </c>
      <c r="C7" s="330">
        <v>250</v>
      </c>
      <c r="D7" s="330">
        <v>393</v>
      </c>
      <c r="E7" s="330">
        <v>97</v>
      </c>
      <c r="F7" s="330">
        <v>113</v>
      </c>
      <c r="G7" s="330">
        <v>15</v>
      </c>
      <c r="H7" s="330">
        <v>174</v>
      </c>
      <c r="I7" s="330">
        <v>291</v>
      </c>
      <c r="J7" s="330">
        <v>215</v>
      </c>
      <c r="K7" s="330">
        <v>157</v>
      </c>
      <c r="L7" s="330">
        <v>2023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6" t="s">
        <v>247</v>
      </c>
      <c r="B8" s="331">
        <v>15.719228868017796</v>
      </c>
      <c r="C8" s="331">
        <v>12.357884330202669</v>
      </c>
      <c r="D8" s="331">
        <v>19.426594167078594</v>
      </c>
      <c r="E8" s="331">
        <v>4.794859120118636</v>
      </c>
      <c r="F8" s="331">
        <v>5.585763717251607</v>
      </c>
      <c r="G8" s="331">
        <v>0.7414730598121602</v>
      </c>
      <c r="H8" s="331">
        <v>8.601087493821058</v>
      </c>
      <c r="I8" s="331">
        <v>14.384577360355907</v>
      </c>
      <c r="J8" s="331">
        <v>10.627780523974295</v>
      </c>
      <c r="K8" s="331">
        <v>7.760751359367276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274</v>
      </c>
      <c r="B9" s="350">
        <v>291</v>
      </c>
      <c r="C9" s="350">
        <v>254</v>
      </c>
      <c r="D9" s="350">
        <v>364</v>
      </c>
      <c r="E9" s="350">
        <v>127</v>
      </c>
      <c r="F9" s="350">
        <v>97</v>
      </c>
      <c r="G9" s="350">
        <v>13</v>
      </c>
      <c r="H9" s="350">
        <v>194</v>
      </c>
      <c r="I9" s="350">
        <v>278</v>
      </c>
      <c r="J9" s="350">
        <v>214</v>
      </c>
      <c r="K9" s="350">
        <v>185</v>
      </c>
      <c r="L9" s="350">
        <v>2017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6" t="s">
        <v>247</v>
      </c>
      <c r="B10" s="338">
        <v>14.42736737729301</v>
      </c>
      <c r="C10" s="338">
        <v>12.592959841348536</v>
      </c>
      <c r="D10" s="338">
        <v>18.0466038671294</v>
      </c>
      <c r="E10" s="338">
        <v>6.296479920674268</v>
      </c>
      <c r="F10" s="338">
        <v>4.80912245909767</v>
      </c>
      <c r="G10" s="338">
        <v>0.6445215666831929</v>
      </c>
      <c r="H10" s="338">
        <v>9.61824491819534</v>
      </c>
      <c r="I10" s="338">
        <v>13.782845810609818</v>
      </c>
      <c r="J10" s="338">
        <v>10.609816559246406</v>
      </c>
      <c r="K10" s="338">
        <v>9.17203767972236</v>
      </c>
      <c r="L10" s="338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2" t="s">
        <v>272</v>
      </c>
      <c r="B11" s="425">
        <v>331</v>
      </c>
      <c r="C11" s="425">
        <v>279</v>
      </c>
      <c r="D11" s="425">
        <v>377</v>
      </c>
      <c r="E11" s="425">
        <v>138</v>
      </c>
      <c r="F11" s="425">
        <v>105</v>
      </c>
      <c r="G11" s="425">
        <v>12</v>
      </c>
      <c r="H11" s="425">
        <v>202</v>
      </c>
      <c r="I11" s="425">
        <v>271</v>
      </c>
      <c r="J11" s="425">
        <v>206</v>
      </c>
      <c r="K11" s="425">
        <v>161</v>
      </c>
      <c r="L11" s="425">
        <v>2082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6" t="s">
        <v>247</v>
      </c>
      <c r="B12" s="331">
        <v>15.898174831892412</v>
      </c>
      <c r="C12" s="331">
        <v>13.400576368876079</v>
      </c>
      <c r="D12" s="331">
        <v>18.107588856868396</v>
      </c>
      <c r="E12" s="331">
        <v>6.628242074927954</v>
      </c>
      <c r="F12" s="331">
        <v>5.043227665706052</v>
      </c>
      <c r="G12" s="331">
        <v>0.5763688760806917</v>
      </c>
      <c r="H12" s="331">
        <v>9.702209414024976</v>
      </c>
      <c r="I12" s="331">
        <v>13.016330451488953</v>
      </c>
      <c r="J12" s="331">
        <v>9.894332372718539</v>
      </c>
      <c r="K12" s="331">
        <v>7.732949087415947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3" t="s">
        <v>270</v>
      </c>
      <c r="B13" s="356">
        <v>315</v>
      </c>
      <c r="C13" s="356">
        <v>267</v>
      </c>
      <c r="D13" s="356">
        <v>371</v>
      </c>
      <c r="E13" s="356">
        <v>101</v>
      </c>
      <c r="F13" s="356">
        <v>125</v>
      </c>
      <c r="G13" s="356">
        <v>17</v>
      </c>
      <c r="H13" s="356">
        <v>178</v>
      </c>
      <c r="I13" s="356">
        <v>267</v>
      </c>
      <c r="J13" s="356">
        <v>205</v>
      </c>
      <c r="K13" s="356">
        <v>185</v>
      </c>
      <c r="L13" s="356">
        <v>2031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18" t="s">
        <v>247</v>
      </c>
      <c r="B14" s="380">
        <v>15.5096011816839</v>
      </c>
      <c r="C14" s="380">
        <v>13.146233382570163</v>
      </c>
      <c r="D14" s="380">
        <v>18.266863613983258</v>
      </c>
      <c r="E14" s="380">
        <v>4.972919743968488</v>
      </c>
      <c r="F14" s="380">
        <v>6.154603643525356</v>
      </c>
      <c r="G14" s="380">
        <v>0.8370260955194485</v>
      </c>
      <c r="H14" s="380">
        <v>8.764155588380108</v>
      </c>
      <c r="I14" s="380">
        <v>13.146233382570163</v>
      </c>
      <c r="J14" s="380">
        <v>10.093549975381585</v>
      </c>
      <c r="K14" s="380">
        <v>9.108813392417527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268</v>
      </c>
      <c r="B15" s="437">
        <v>241</v>
      </c>
      <c r="C15" s="437">
        <v>235</v>
      </c>
      <c r="D15" s="437">
        <v>372</v>
      </c>
      <c r="E15" s="437">
        <v>122</v>
      </c>
      <c r="F15" s="437">
        <v>158</v>
      </c>
      <c r="G15" s="437">
        <v>17</v>
      </c>
      <c r="H15" s="437">
        <v>161</v>
      </c>
      <c r="I15" s="437">
        <v>279</v>
      </c>
      <c r="J15" s="437">
        <v>146</v>
      </c>
      <c r="K15" s="437">
        <v>111</v>
      </c>
      <c r="L15" s="437">
        <v>1842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6" t="s">
        <v>247</v>
      </c>
      <c r="B16" s="331">
        <v>13.083604777415852</v>
      </c>
      <c r="C16" s="331">
        <v>12.75787187839305</v>
      </c>
      <c r="D16" s="331">
        <v>20.195439739413683</v>
      </c>
      <c r="E16" s="331">
        <v>6.623235613463627</v>
      </c>
      <c r="F16" s="331">
        <v>8.577633007600435</v>
      </c>
      <c r="G16" s="331">
        <v>0.9229098805646038</v>
      </c>
      <c r="H16" s="331">
        <v>8.740499457111834</v>
      </c>
      <c r="I16" s="331">
        <v>15.146579804560261</v>
      </c>
      <c r="J16" s="331">
        <v>7.926167209554831</v>
      </c>
      <c r="K16" s="331">
        <v>6.026058631921824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266</v>
      </c>
      <c r="B17" s="330">
        <v>247</v>
      </c>
      <c r="C17" s="330">
        <v>253</v>
      </c>
      <c r="D17" s="330">
        <v>338</v>
      </c>
      <c r="E17" s="330">
        <v>140</v>
      </c>
      <c r="F17" s="330">
        <v>127</v>
      </c>
      <c r="G17" s="330">
        <v>19</v>
      </c>
      <c r="H17" s="330">
        <v>127</v>
      </c>
      <c r="I17" s="330">
        <v>251</v>
      </c>
      <c r="J17" s="330">
        <v>163</v>
      </c>
      <c r="K17" s="330">
        <v>123</v>
      </c>
      <c r="L17" s="330">
        <v>1788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6" t="s">
        <v>247</v>
      </c>
      <c r="B18" s="331">
        <v>13.814317673378076</v>
      </c>
      <c r="C18" s="331">
        <v>14.149888143176733</v>
      </c>
      <c r="D18" s="331">
        <v>18.90380313199105</v>
      </c>
      <c r="E18" s="331">
        <v>7.829977628635347</v>
      </c>
      <c r="F18" s="331">
        <v>7.102908277404922</v>
      </c>
      <c r="G18" s="331">
        <v>1.0626398210290828</v>
      </c>
      <c r="H18" s="331">
        <v>7.102908277404922</v>
      </c>
      <c r="I18" s="331">
        <v>14.038031319910516</v>
      </c>
      <c r="J18" s="331">
        <v>9.116331096196868</v>
      </c>
      <c r="K18" s="331">
        <v>6.879194630872483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264</v>
      </c>
      <c r="B19" s="436">
        <v>258</v>
      </c>
      <c r="C19" s="436">
        <v>240</v>
      </c>
      <c r="D19" s="436">
        <v>339</v>
      </c>
      <c r="E19" s="436">
        <v>123</v>
      </c>
      <c r="F19" s="436">
        <v>133</v>
      </c>
      <c r="G19" s="436">
        <v>31</v>
      </c>
      <c r="H19" s="436">
        <v>135</v>
      </c>
      <c r="I19" s="436">
        <v>246</v>
      </c>
      <c r="J19" s="436">
        <v>147</v>
      </c>
      <c r="K19" s="436">
        <v>150</v>
      </c>
      <c r="L19" s="436">
        <v>1802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6" t="s">
        <v>247</v>
      </c>
      <c r="B20" s="331">
        <v>14.317425083240842</v>
      </c>
      <c r="C20" s="331">
        <v>13.318534961154274</v>
      </c>
      <c r="D20" s="331">
        <v>18.812430632630413</v>
      </c>
      <c r="E20" s="331">
        <v>6.825749167591565</v>
      </c>
      <c r="F20" s="331">
        <v>7.380688124306327</v>
      </c>
      <c r="G20" s="331">
        <v>1.7203107658157604</v>
      </c>
      <c r="H20" s="331">
        <v>7.491675915649279</v>
      </c>
      <c r="I20" s="331">
        <v>13.65149833518313</v>
      </c>
      <c r="J20" s="331">
        <v>8.157602663706992</v>
      </c>
      <c r="K20" s="331">
        <v>8.32408435072142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262</v>
      </c>
      <c r="B21" s="222">
        <v>247</v>
      </c>
      <c r="C21" s="222">
        <v>249</v>
      </c>
      <c r="D21" s="222">
        <v>322</v>
      </c>
      <c r="E21" s="222">
        <v>113</v>
      </c>
      <c r="F21" s="222">
        <v>109</v>
      </c>
      <c r="G21" s="222">
        <v>13</v>
      </c>
      <c r="H21" s="222">
        <v>143</v>
      </c>
      <c r="I21" s="222">
        <v>269</v>
      </c>
      <c r="J21" s="222">
        <v>158</v>
      </c>
      <c r="K21" s="222">
        <v>126</v>
      </c>
      <c r="L21" s="222">
        <v>1749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18" t="s">
        <v>247</v>
      </c>
      <c r="B22" s="223">
        <v>14.122355631789594</v>
      </c>
      <c r="C22" s="223">
        <v>14.236706689536879</v>
      </c>
      <c r="D22" s="223">
        <v>18.41052029731275</v>
      </c>
      <c r="E22" s="223">
        <v>6.460834762721555</v>
      </c>
      <c r="F22" s="223">
        <v>6.232132647226987</v>
      </c>
      <c r="G22" s="223">
        <v>0.7432818753573471</v>
      </c>
      <c r="H22" s="223">
        <v>8.176100628930817</v>
      </c>
      <c r="I22" s="223">
        <v>15.38021726700972</v>
      </c>
      <c r="J22" s="223">
        <v>9.033733562035449</v>
      </c>
      <c r="K22" s="223">
        <v>7.204116638078903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260</v>
      </c>
      <c r="B23" s="330">
        <v>234</v>
      </c>
      <c r="C23" s="330">
        <v>260</v>
      </c>
      <c r="D23" s="330">
        <v>280</v>
      </c>
      <c r="E23" s="330">
        <v>99</v>
      </c>
      <c r="F23" s="330">
        <v>78</v>
      </c>
      <c r="G23" s="330">
        <v>9</v>
      </c>
      <c r="H23" s="330">
        <v>120</v>
      </c>
      <c r="I23" s="330">
        <v>205</v>
      </c>
      <c r="J23" s="330">
        <v>108</v>
      </c>
      <c r="K23" s="330">
        <v>173</v>
      </c>
      <c r="L23" s="330">
        <v>1566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6" t="s">
        <v>247</v>
      </c>
      <c r="B24" s="331">
        <v>14.942528735632186</v>
      </c>
      <c r="C24" s="331">
        <v>16.602809706257982</v>
      </c>
      <c r="D24" s="331">
        <v>17.879948914431672</v>
      </c>
      <c r="E24" s="331">
        <v>6.321839080459771</v>
      </c>
      <c r="F24" s="331">
        <v>4.980842911877394</v>
      </c>
      <c r="G24" s="331">
        <v>0.5747126436781609</v>
      </c>
      <c r="H24" s="331">
        <v>7.662835249042145</v>
      </c>
      <c r="I24" s="331">
        <v>13.090676883780333</v>
      </c>
      <c r="J24" s="331">
        <v>6.896551724137931</v>
      </c>
      <c r="K24" s="331">
        <v>11.047254150702427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258</v>
      </c>
      <c r="B25" s="330">
        <v>230</v>
      </c>
      <c r="C25" s="330">
        <v>246</v>
      </c>
      <c r="D25" s="330">
        <v>300</v>
      </c>
      <c r="E25" s="330">
        <v>102</v>
      </c>
      <c r="F25" s="330">
        <v>72</v>
      </c>
      <c r="G25" s="330">
        <v>14</v>
      </c>
      <c r="H25" s="330">
        <v>118</v>
      </c>
      <c r="I25" s="330">
        <v>204</v>
      </c>
      <c r="J25" s="330">
        <v>113</v>
      </c>
      <c r="K25" s="330">
        <v>220</v>
      </c>
      <c r="L25" s="330">
        <v>1619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6" t="s">
        <v>247</v>
      </c>
      <c r="B26" s="331">
        <v>14.206300185299567</v>
      </c>
      <c r="C26" s="331">
        <v>15.194564546016059</v>
      </c>
      <c r="D26" s="331">
        <v>18.529956763434217</v>
      </c>
      <c r="E26" s="331">
        <v>6.300185299567635</v>
      </c>
      <c r="F26" s="331">
        <v>4.4471896232242125</v>
      </c>
      <c r="G26" s="331">
        <v>0.8647313156269302</v>
      </c>
      <c r="H26" s="331">
        <v>7.288449660284126</v>
      </c>
      <c r="I26" s="331">
        <v>12.60037059913527</v>
      </c>
      <c r="J26" s="331">
        <v>6.979617047560223</v>
      </c>
      <c r="K26" s="331">
        <v>13.588634959851762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256</v>
      </c>
      <c r="B27" s="330">
        <v>223</v>
      </c>
      <c r="C27" s="330">
        <v>250</v>
      </c>
      <c r="D27" s="330">
        <v>268</v>
      </c>
      <c r="E27" s="330">
        <v>112</v>
      </c>
      <c r="F27" s="330">
        <v>63</v>
      </c>
      <c r="G27" s="330">
        <v>14</v>
      </c>
      <c r="H27" s="330">
        <v>123</v>
      </c>
      <c r="I27" s="330">
        <v>200</v>
      </c>
      <c r="J27" s="330">
        <v>113</v>
      </c>
      <c r="K27" s="330">
        <v>254</v>
      </c>
      <c r="L27" s="330">
        <v>1620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6" t="s">
        <v>247</v>
      </c>
      <c r="B28" s="331">
        <v>13.765432098765432</v>
      </c>
      <c r="C28" s="331">
        <v>15.432098765432098</v>
      </c>
      <c r="D28" s="331">
        <v>16.543209876543212</v>
      </c>
      <c r="E28" s="331">
        <v>6.91358024691358</v>
      </c>
      <c r="F28" s="331">
        <v>3.888888888888889</v>
      </c>
      <c r="G28" s="331">
        <v>0.8641975308641975</v>
      </c>
      <c r="H28" s="331">
        <v>7.592592592592593</v>
      </c>
      <c r="I28" s="331">
        <v>12.345679012345679</v>
      </c>
      <c r="J28" s="331">
        <v>6.9753086419753085</v>
      </c>
      <c r="K28" s="331">
        <v>15.679012345679014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254</v>
      </c>
      <c r="B29" s="222">
        <v>235</v>
      </c>
      <c r="C29" s="222">
        <v>252</v>
      </c>
      <c r="D29" s="222">
        <v>254</v>
      </c>
      <c r="E29" s="222">
        <v>115</v>
      </c>
      <c r="F29" s="222">
        <v>62</v>
      </c>
      <c r="G29" s="222">
        <v>14</v>
      </c>
      <c r="H29" s="222">
        <v>105</v>
      </c>
      <c r="I29" s="222">
        <v>207</v>
      </c>
      <c r="J29" s="222">
        <v>108</v>
      </c>
      <c r="K29" s="222">
        <v>277</v>
      </c>
      <c r="L29" s="222">
        <v>1629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18" t="s">
        <v>247</v>
      </c>
      <c r="B30" s="223">
        <v>14.426028238182933</v>
      </c>
      <c r="C30" s="223">
        <v>15.469613259668508</v>
      </c>
      <c r="D30" s="223">
        <v>15.592387968078574</v>
      </c>
      <c r="E30" s="223">
        <v>7.059545733578883</v>
      </c>
      <c r="F30" s="223">
        <v>3.8060159607120934</v>
      </c>
      <c r="G30" s="223">
        <v>0.8594229588704727</v>
      </c>
      <c r="H30" s="223">
        <v>6.445672191528545</v>
      </c>
      <c r="I30" s="223">
        <v>12.70718232044199</v>
      </c>
      <c r="J30" s="223">
        <v>6.629834254143646</v>
      </c>
      <c r="K30" s="223">
        <v>17.004297114794355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252</v>
      </c>
      <c r="B31" s="330">
        <v>227</v>
      </c>
      <c r="C31" s="330">
        <v>240</v>
      </c>
      <c r="D31" s="330">
        <v>258</v>
      </c>
      <c r="E31" s="330">
        <v>108</v>
      </c>
      <c r="F31" s="330">
        <v>76</v>
      </c>
      <c r="G31" s="330">
        <v>7</v>
      </c>
      <c r="H31" s="330">
        <v>112</v>
      </c>
      <c r="I31" s="330">
        <v>206</v>
      </c>
      <c r="J31" s="330">
        <v>105</v>
      </c>
      <c r="K31" s="330">
        <v>201</v>
      </c>
      <c r="L31" s="330">
        <v>1540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6" t="s">
        <v>247</v>
      </c>
      <c r="B32" s="331">
        <v>14.74025974025974</v>
      </c>
      <c r="C32" s="331">
        <v>15.584415584415584</v>
      </c>
      <c r="D32" s="331">
        <v>16.753246753246753</v>
      </c>
      <c r="E32" s="331">
        <v>7.012987012987012</v>
      </c>
      <c r="F32" s="331">
        <v>4.935064935064935</v>
      </c>
      <c r="G32" s="331">
        <v>0.45454545454545453</v>
      </c>
      <c r="H32" s="331">
        <v>7.2727272727272725</v>
      </c>
      <c r="I32" s="331">
        <v>13.376623376623375</v>
      </c>
      <c r="J32" s="331">
        <v>6.8181818181818175</v>
      </c>
      <c r="K32" s="331">
        <v>13.05194805194805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249</v>
      </c>
      <c r="B33" s="330">
        <v>269</v>
      </c>
      <c r="C33" s="330">
        <v>240</v>
      </c>
      <c r="D33" s="330">
        <v>256</v>
      </c>
      <c r="E33" s="330">
        <v>114</v>
      </c>
      <c r="F33" s="330">
        <v>66</v>
      </c>
      <c r="G33" s="330">
        <v>15</v>
      </c>
      <c r="H33" s="330">
        <v>116</v>
      </c>
      <c r="I33" s="330">
        <v>199</v>
      </c>
      <c r="J33" s="330">
        <v>124</v>
      </c>
      <c r="K33" s="330">
        <v>199</v>
      </c>
      <c r="L33" s="330">
        <v>1598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6" t="s">
        <v>247</v>
      </c>
      <c r="B34" s="331">
        <v>16.83354192740926</v>
      </c>
      <c r="C34" s="331">
        <v>15.018773466833544</v>
      </c>
      <c r="D34" s="331">
        <v>16.020025031289112</v>
      </c>
      <c r="E34" s="331">
        <v>7.133917396745932</v>
      </c>
      <c r="F34" s="331">
        <v>4.130162703379224</v>
      </c>
      <c r="G34" s="331">
        <v>0.9386733416770965</v>
      </c>
      <c r="H34" s="331">
        <v>7.259073842302878</v>
      </c>
      <c r="I34" s="331">
        <v>12.453066332916144</v>
      </c>
      <c r="J34" s="331">
        <v>7.759699624530664</v>
      </c>
      <c r="K34" s="331">
        <v>12.453066332916144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246</v>
      </c>
      <c r="B35" s="330">
        <v>268</v>
      </c>
      <c r="C35" s="330">
        <v>243</v>
      </c>
      <c r="D35" s="330">
        <v>259</v>
      </c>
      <c r="E35" s="330">
        <v>116</v>
      </c>
      <c r="F35" s="330">
        <v>72</v>
      </c>
      <c r="G35" s="330">
        <v>14</v>
      </c>
      <c r="H35" s="330">
        <v>116</v>
      </c>
      <c r="I35" s="330">
        <v>206</v>
      </c>
      <c r="J35" s="330">
        <v>112</v>
      </c>
      <c r="K35" s="330">
        <v>250</v>
      </c>
      <c r="L35" s="330">
        <v>1656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6" t="s">
        <v>247</v>
      </c>
      <c r="B36" s="331">
        <v>16.183574879227052</v>
      </c>
      <c r="C36" s="331">
        <v>14.673913043478262</v>
      </c>
      <c r="D36" s="331">
        <v>15.640096618357488</v>
      </c>
      <c r="E36" s="331">
        <v>7.004830917874397</v>
      </c>
      <c r="F36" s="331">
        <v>4.3478260869565215</v>
      </c>
      <c r="G36" s="331">
        <v>0.8454106280193237</v>
      </c>
      <c r="H36" s="331">
        <v>7.004830917874397</v>
      </c>
      <c r="I36" s="331">
        <v>12.439613526570048</v>
      </c>
      <c r="J36" s="331">
        <v>6.763285024154589</v>
      </c>
      <c r="K36" s="331">
        <v>15.096618357487923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3" t="s">
        <v>232</v>
      </c>
      <c r="B37" s="222">
        <v>255</v>
      </c>
      <c r="C37" s="222">
        <v>244</v>
      </c>
      <c r="D37" s="222">
        <v>250</v>
      </c>
      <c r="E37" s="222">
        <v>115</v>
      </c>
      <c r="F37" s="222">
        <v>82</v>
      </c>
      <c r="G37" s="222">
        <v>15</v>
      </c>
      <c r="H37" s="222">
        <v>113</v>
      </c>
      <c r="I37" s="222">
        <v>218</v>
      </c>
      <c r="J37" s="222">
        <v>97</v>
      </c>
      <c r="K37" s="222">
        <v>257</v>
      </c>
      <c r="L37" s="222">
        <v>1646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18" t="s">
        <v>247</v>
      </c>
      <c r="B38" s="223">
        <v>15.492102065613608</v>
      </c>
      <c r="C38" s="223">
        <v>14.823815309842042</v>
      </c>
      <c r="D38" s="223">
        <v>15.188335358444716</v>
      </c>
      <c r="E38" s="223">
        <v>6.986634264884568</v>
      </c>
      <c r="F38" s="223">
        <v>4.981773997569866</v>
      </c>
      <c r="G38" s="223">
        <v>0.9113001215066828</v>
      </c>
      <c r="H38" s="223">
        <v>6.865127582017011</v>
      </c>
      <c r="I38" s="223">
        <v>13.24422843256379</v>
      </c>
      <c r="J38" s="223">
        <v>5.89307411907655</v>
      </c>
      <c r="K38" s="223">
        <v>15.613608748481166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14" t="s">
        <v>176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5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2">
      <selection activeCell="D71" sqref="D71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avril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">
      <selection activeCell="D71" sqref="D71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179</v>
      </c>
      <c r="B1" s="142" t="s">
        <v>116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9" t="s">
        <v>228</v>
      </c>
      <c r="C2" s="519"/>
      <c r="D2" s="519"/>
      <c r="E2" s="519"/>
      <c r="F2" s="519"/>
      <c r="G2" s="389"/>
      <c r="H2" s="389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16" t="s">
        <v>117</v>
      </c>
      <c r="C4" s="517"/>
      <c r="D4" s="518"/>
      <c r="E4" s="81"/>
      <c r="F4" s="516" t="s">
        <v>118</v>
      </c>
      <c r="G4" s="517"/>
      <c r="H4" s="518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282</v>
      </c>
      <c r="B6" s="357">
        <v>22723</v>
      </c>
      <c r="C6" s="358">
        <v>970</v>
      </c>
      <c r="D6" s="359">
        <f>B6+C6</f>
        <v>23693</v>
      </c>
      <c r="E6" s="227"/>
      <c r="F6" s="357">
        <v>20585</v>
      </c>
      <c r="G6" s="358">
        <v>909</v>
      </c>
      <c r="H6" s="359">
        <f>F6+G6</f>
        <v>21494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277</v>
      </c>
      <c r="B7" s="339">
        <v>21519</v>
      </c>
      <c r="C7" s="340">
        <v>983</v>
      </c>
      <c r="D7" s="341">
        <v>22502</v>
      </c>
      <c r="E7" s="342"/>
      <c r="F7" s="339">
        <v>21253</v>
      </c>
      <c r="G7" s="340">
        <v>957</v>
      </c>
      <c r="H7" s="341">
        <v>22210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275</v>
      </c>
      <c r="B8" s="339">
        <v>19739</v>
      </c>
      <c r="C8" s="340">
        <v>727</v>
      </c>
      <c r="D8" s="341">
        <v>20466</v>
      </c>
      <c r="E8" s="342"/>
      <c r="F8" s="339">
        <v>21457</v>
      </c>
      <c r="G8" s="340">
        <v>861</v>
      </c>
      <c r="H8" s="341">
        <v>22318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466" t="s">
        <v>273</v>
      </c>
      <c r="B9" s="340">
        <v>22245</v>
      </c>
      <c r="C9" s="340">
        <v>882</v>
      </c>
      <c r="D9" s="341">
        <v>23127</v>
      </c>
      <c r="E9" s="342"/>
      <c r="F9" s="339">
        <v>21602</v>
      </c>
      <c r="G9" s="340">
        <v>848</v>
      </c>
      <c r="H9" s="341">
        <v>22450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271</v>
      </c>
      <c r="B10" s="279">
        <v>23908</v>
      </c>
      <c r="C10" s="280">
        <v>980</v>
      </c>
      <c r="D10" s="281">
        <v>24888</v>
      </c>
      <c r="E10" s="468"/>
      <c r="F10" s="279">
        <v>20284</v>
      </c>
      <c r="G10" s="280">
        <v>796</v>
      </c>
      <c r="H10" s="281">
        <v>21080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269</v>
      </c>
      <c r="B11" s="339">
        <v>22024</v>
      </c>
      <c r="C11" s="340">
        <v>882</v>
      </c>
      <c r="D11" s="341">
        <v>22906</v>
      </c>
      <c r="E11" s="351"/>
      <c r="F11" s="339">
        <v>20589</v>
      </c>
      <c r="G11" s="340">
        <v>823</v>
      </c>
      <c r="H11" s="341">
        <v>21412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267</v>
      </c>
      <c r="B12" s="339">
        <v>18830</v>
      </c>
      <c r="C12" s="340">
        <v>751</v>
      </c>
      <c r="D12" s="341">
        <v>19581</v>
      </c>
      <c r="E12" s="351"/>
      <c r="F12" s="339">
        <v>19838</v>
      </c>
      <c r="G12" s="340">
        <v>737</v>
      </c>
      <c r="H12" s="341">
        <v>20575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265</v>
      </c>
      <c r="B13" s="339">
        <v>21140</v>
      </c>
      <c r="C13" s="340">
        <v>809</v>
      </c>
      <c r="D13" s="341">
        <v>21949</v>
      </c>
      <c r="E13" s="351"/>
      <c r="F13" s="339">
        <v>19817</v>
      </c>
      <c r="G13" s="340">
        <v>725</v>
      </c>
      <c r="H13" s="341">
        <v>20542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263</v>
      </c>
      <c r="B14" s="360">
        <v>22773</v>
      </c>
      <c r="C14" s="361">
        <v>849</v>
      </c>
      <c r="D14" s="362">
        <v>23622</v>
      </c>
      <c r="E14" s="467"/>
      <c r="F14" s="360">
        <v>18029</v>
      </c>
      <c r="G14" s="361">
        <v>655</v>
      </c>
      <c r="H14" s="362">
        <v>18684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2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6">
      <selection activeCell="D71" sqref="D71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avril 2013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1">
      <selection activeCell="D6" sqref="D6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178</v>
      </c>
      <c r="B1" s="258" t="s">
        <v>244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21" t="s">
        <v>186</v>
      </c>
      <c r="C4" s="521" t="s">
        <v>187</v>
      </c>
      <c r="D4" s="521" t="s">
        <v>71</v>
      </c>
      <c r="E4" s="522" t="s">
        <v>188</v>
      </c>
      <c r="F4" s="523"/>
      <c r="G4" s="523"/>
      <c r="H4" s="523"/>
      <c r="I4" s="524"/>
      <c r="J4" s="521" t="s">
        <v>191</v>
      </c>
      <c r="K4" s="521" t="s">
        <v>111</v>
      </c>
      <c r="L4" s="521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21"/>
      <c r="C5" s="521"/>
      <c r="D5" s="521"/>
      <c r="E5" s="263" t="s">
        <v>189</v>
      </c>
      <c r="F5" s="264" t="s">
        <v>192</v>
      </c>
      <c r="G5" s="264" t="s">
        <v>193</v>
      </c>
      <c r="H5" s="264" t="s">
        <v>194</v>
      </c>
      <c r="I5" s="265" t="s">
        <v>190</v>
      </c>
      <c r="J5" s="521"/>
      <c r="K5" s="521"/>
      <c r="L5" s="521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282</v>
      </c>
      <c r="B6" s="228">
        <v>6510</v>
      </c>
      <c r="C6" s="228">
        <v>5702</v>
      </c>
      <c r="D6" s="228">
        <v>30</v>
      </c>
      <c r="E6" s="229">
        <v>6451</v>
      </c>
      <c r="F6" s="230">
        <v>2712</v>
      </c>
      <c r="G6" s="230">
        <v>1728</v>
      </c>
      <c r="H6" s="230">
        <v>157</v>
      </c>
      <c r="I6" s="231">
        <v>39</v>
      </c>
      <c r="J6" s="228">
        <v>10</v>
      </c>
      <c r="K6" s="228">
        <v>354</v>
      </c>
      <c r="L6" s="228">
        <f>SUM(B6:K6)</f>
        <v>23693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247</v>
      </c>
      <c r="B7" s="363">
        <f>(B6/L6)*100</f>
        <v>27.476469843413664</v>
      </c>
      <c r="C7" s="363">
        <f>(C6/L6)*100</f>
        <v>24.066179884354028</v>
      </c>
      <c r="D7" s="363">
        <f>(D6/L6)*100</f>
        <v>0.12661967669775884</v>
      </c>
      <c r="E7" s="364">
        <f>(E6/L6)*100</f>
        <v>27.22745114590807</v>
      </c>
      <c r="F7" s="365">
        <f>(F6/L6)*100</f>
        <v>11.446418773477399</v>
      </c>
      <c r="G7" s="365">
        <f>(G6/L6)*100</f>
        <v>7.293293377790909</v>
      </c>
      <c r="H7" s="365">
        <f>(H6/L6)*100</f>
        <v>0.6626429747182712</v>
      </c>
      <c r="I7" s="366">
        <f>(I6/L6)*100</f>
        <v>0.16460557970708647</v>
      </c>
      <c r="J7" s="363">
        <f>(J6/L6)*100</f>
        <v>0.04220655889925295</v>
      </c>
      <c r="K7" s="363">
        <f>(K6/L6)*100</f>
        <v>1.4941121850335541</v>
      </c>
      <c r="L7" s="363">
        <f>SUM(B7:K7)</f>
        <v>99.99999999999999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277</v>
      </c>
      <c r="B8" s="383">
        <v>6679</v>
      </c>
      <c r="C8" s="383">
        <v>5238</v>
      </c>
      <c r="D8" s="383">
        <v>7</v>
      </c>
      <c r="E8" s="384">
        <v>5949</v>
      </c>
      <c r="F8" s="385">
        <v>2484</v>
      </c>
      <c r="G8" s="385">
        <v>1601</v>
      </c>
      <c r="H8" s="385">
        <v>126</v>
      </c>
      <c r="I8" s="386">
        <v>43</v>
      </c>
      <c r="J8" s="383">
        <v>17</v>
      </c>
      <c r="K8" s="383">
        <v>358</v>
      </c>
      <c r="L8" s="383">
        <v>22502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247</v>
      </c>
      <c r="B9" s="343">
        <v>29.681806061683407</v>
      </c>
      <c r="C9" s="343">
        <v>23.27793085059106</v>
      </c>
      <c r="D9" s="343">
        <v>0.031108345924806685</v>
      </c>
      <c r="E9" s="344">
        <v>26.43764998666785</v>
      </c>
      <c r="F9" s="345">
        <v>11.039018753888543</v>
      </c>
      <c r="G9" s="345">
        <v>7.114923117945072</v>
      </c>
      <c r="H9" s="345">
        <v>0.5599502266465204</v>
      </c>
      <c r="I9" s="346">
        <v>0.19109412496666964</v>
      </c>
      <c r="J9" s="343">
        <v>0.07554884010310195</v>
      </c>
      <c r="K9" s="343">
        <v>1.5909696915829705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275</v>
      </c>
      <c r="B10" s="421">
        <v>5456</v>
      </c>
      <c r="C10" s="421">
        <v>5283</v>
      </c>
      <c r="D10" s="421">
        <v>3</v>
      </c>
      <c r="E10" s="424">
        <v>5588</v>
      </c>
      <c r="F10" s="423">
        <v>2251</v>
      </c>
      <c r="G10" s="423">
        <v>1423</v>
      </c>
      <c r="H10" s="423">
        <v>132</v>
      </c>
      <c r="I10" s="422">
        <v>26</v>
      </c>
      <c r="J10" s="421">
        <v>3</v>
      </c>
      <c r="K10" s="421">
        <v>301</v>
      </c>
      <c r="L10" s="421">
        <v>20466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247</v>
      </c>
      <c r="B11" s="266">
        <v>26.658848822437214</v>
      </c>
      <c r="C11" s="266">
        <v>25.813544415127527</v>
      </c>
      <c r="D11" s="266">
        <v>0.01465845793022574</v>
      </c>
      <c r="E11" s="267">
        <v>27.303820971367145</v>
      </c>
      <c r="F11" s="268">
        <v>10.998729600312714</v>
      </c>
      <c r="G11" s="268">
        <v>6.952995211570409</v>
      </c>
      <c r="H11" s="268">
        <v>0.6449721489299325</v>
      </c>
      <c r="I11" s="269">
        <v>0.12703996872862308</v>
      </c>
      <c r="J11" s="266">
        <v>0.01465845793022574</v>
      </c>
      <c r="K11" s="266">
        <v>1.4707319456659826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7" t="s">
        <v>273</v>
      </c>
      <c r="B12" s="426">
        <v>6650</v>
      </c>
      <c r="C12" s="426">
        <v>5084</v>
      </c>
      <c r="D12" s="426">
        <v>10</v>
      </c>
      <c r="E12" s="429">
        <v>6734</v>
      </c>
      <c r="F12" s="428">
        <v>2607</v>
      </c>
      <c r="G12" s="428">
        <v>1604</v>
      </c>
      <c r="H12" s="428">
        <v>128</v>
      </c>
      <c r="I12" s="427">
        <v>38</v>
      </c>
      <c r="J12" s="426">
        <v>9</v>
      </c>
      <c r="K12" s="426">
        <v>263</v>
      </c>
      <c r="L12" s="426">
        <v>23127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0" t="s">
        <v>247</v>
      </c>
      <c r="B13" s="266">
        <v>28.754269900981537</v>
      </c>
      <c r="C13" s="266">
        <v>21.982963635577462</v>
      </c>
      <c r="D13" s="266">
        <v>0.04323950361049855</v>
      </c>
      <c r="E13" s="267">
        <v>29.117481731309724</v>
      </c>
      <c r="F13" s="268">
        <v>11.272538591256973</v>
      </c>
      <c r="G13" s="268">
        <v>6.935616379123968</v>
      </c>
      <c r="H13" s="268">
        <v>0.5534656462143814</v>
      </c>
      <c r="I13" s="269">
        <v>0.1643101137198945</v>
      </c>
      <c r="J13" s="266">
        <v>0.038915553249448696</v>
      </c>
      <c r="K13" s="266">
        <v>1.1371989449561117</v>
      </c>
      <c r="L13" s="266">
        <v>100</v>
      </c>
      <c r="M13" s="465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399" t="s">
        <v>271</v>
      </c>
      <c r="B14" s="432">
        <v>6759</v>
      </c>
      <c r="C14" s="432">
        <v>5528</v>
      </c>
      <c r="D14" s="432">
        <v>27</v>
      </c>
      <c r="E14" s="435">
        <v>7515</v>
      </c>
      <c r="F14" s="434">
        <v>2832</v>
      </c>
      <c r="G14" s="434">
        <v>1808</v>
      </c>
      <c r="H14" s="434">
        <v>120</v>
      </c>
      <c r="I14" s="433">
        <v>36</v>
      </c>
      <c r="J14" s="432">
        <v>10</v>
      </c>
      <c r="K14" s="432">
        <v>253</v>
      </c>
      <c r="L14" s="432">
        <v>24888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247</v>
      </c>
      <c r="B15" s="363">
        <v>27.157666345226616</v>
      </c>
      <c r="C15" s="363">
        <v>22.21150755384121</v>
      </c>
      <c r="D15" s="363">
        <v>0.10848601735776277</v>
      </c>
      <c r="E15" s="364">
        <v>30.195274831243974</v>
      </c>
      <c r="F15" s="365">
        <v>11.378977820636452</v>
      </c>
      <c r="G15" s="365">
        <v>7.2645451623272255</v>
      </c>
      <c r="H15" s="365">
        <v>0.4821600771456124</v>
      </c>
      <c r="I15" s="366">
        <v>0.14464802314368372</v>
      </c>
      <c r="J15" s="363">
        <v>0.040180006428801034</v>
      </c>
      <c r="K15" s="363">
        <v>1.016554162648666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269</v>
      </c>
      <c r="B16" s="383">
        <v>6593</v>
      </c>
      <c r="C16" s="383">
        <v>5415</v>
      </c>
      <c r="D16" s="383">
        <v>32</v>
      </c>
      <c r="E16" s="384">
        <v>6346</v>
      </c>
      <c r="F16" s="385">
        <v>2535</v>
      </c>
      <c r="G16" s="385">
        <v>1621</v>
      </c>
      <c r="H16" s="385">
        <v>98</v>
      </c>
      <c r="I16" s="386">
        <v>37</v>
      </c>
      <c r="J16" s="383">
        <v>12</v>
      </c>
      <c r="K16" s="383">
        <v>217</v>
      </c>
      <c r="L16" s="383">
        <v>22906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247</v>
      </c>
      <c r="B17" s="266">
        <v>28.782851654588313</v>
      </c>
      <c r="C17" s="266">
        <v>23.64009429843709</v>
      </c>
      <c r="D17" s="266">
        <v>0.13970138828254605</v>
      </c>
      <c r="E17" s="267">
        <v>27.704531563782414</v>
      </c>
      <c r="F17" s="268">
        <v>11.066969353007945</v>
      </c>
      <c r="G17" s="268">
        <v>7.076748450187724</v>
      </c>
      <c r="H17" s="268">
        <v>0.4278355016152973</v>
      </c>
      <c r="I17" s="269">
        <v>0.16152973020169387</v>
      </c>
      <c r="J17" s="266">
        <v>0.052388020605954766</v>
      </c>
      <c r="K17" s="266">
        <v>0.9473500392910155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267</v>
      </c>
      <c r="B18" s="270">
        <v>5419</v>
      </c>
      <c r="C18" s="270">
        <v>4988</v>
      </c>
      <c r="D18" s="270">
        <v>18</v>
      </c>
      <c r="E18" s="271">
        <v>5410</v>
      </c>
      <c r="F18" s="272">
        <v>2084</v>
      </c>
      <c r="G18" s="272">
        <v>1291</v>
      </c>
      <c r="H18" s="272">
        <v>114</v>
      </c>
      <c r="I18" s="273">
        <v>32</v>
      </c>
      <c r="J18" s="270">
        <v>8</v>
      </c>
      <c r="K18" s="270">
        <v>217</v>
      </c>
      <c r="L18" s="270">
        <v>19581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247</v>
      </c>
      <c r="B19" s="266">
        <v>27.67478678310607</v>
      </c>
      <c r="C19" s="266">
        <v>25.473673458965322</v>
      </c>
      <c r="D19" s="266">
        <v>0.09192584648383637</v>
      </c>
      <c r="E19" s="267">
        <v>27.628823859864156</v>
      </c>
      <c r="F19" s="268">
        <v>10.642970226239722</v>
      </c>
      <c r="G19" s="268">
        <v>6.5931259894795975</v>
      </c>
      <c r="H19" s="268">
        <v>0.5821970277309637</v>
      </c>
      <c r="I19" s="269">
        <v>0.16342372708237576</v>
      </c>
      <c r="J19" s="266">
        <v>0.04085593177059394</v>
      </c>
      <c r="K19" s="266">
        <v>1.1082171492773607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265</v>
      </c>
      <c r="B20" s="438">
        <v>6577</v>
      </c>
      <c r="C20" s="438">
        <v>5102</v>
      </c>
      <c r="D20" s="438">
        <v>44</v>
      </c>
      <c r="E20" s="441">
        <v>6066</v>
      </c>
      <c r="F20" s="440">
        <v>2306</v>
      </c>
      <c r="G20" s="440">
        <v>1417</v>
      </c>
      <c r="H20" s="440">
        <v>128</v>
      </c>
      <c r="I20" s="439">
        <v>52</v>
      </c>
      <c r="J20" s="438">
        <v>28</v>
      </c>
      <c r="K20" s="438">
        <v>229</v>
      </c>
      <c r="L20" s="438">
        <v>21949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247</v>
      </c>
      <c r="B21" s="266">
        <v>29.964918675110486</v>
      </c>
      <c r="C21" s="266">
        <v>23.244794751469318</v>
      </c>
      <c r="D21" s="266">
        <v>0.20046471365438062</v>
      </c>
      <c r="E21" s="267">
        <v>27.63679438698802</v>
      </c>
      <c r="F21" s="268">
        <v>10.50617340197731</v>
      </c>
      <c r="G21" s="268">
        <v>6.455874982914938</v>
      </c>
      <c r="H21" s="268">
        <v>0.5831700760854709</v>
      </c>
      <c r="I21" s="269">
        <v>0.23691284340972255</v>
      </c>
      <c r="J21" s="266">
        <v>0.12756845414369675</v>
      </c>
      <c r="K21" s="266">
        <v>1.0433277142466626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263</v>
      </c>
      <c r="B22" s="236">
        <v>7294</v>
      </c>
      <c r="C22" s="236">
        <v>5927</v>
      </c>
      <c r="D22" s="236">
        <v>22</v>
      </c>
      <c r="E22" s="237">
        <v>6158</v>
      </c>
      <c r="F22" s="238">
        <v>2347</v>
      </c>
      <c r="G22" s="238">
        <v>1485</v>
      </c>
      <c r="H22" s="238">
        <v>115</v>
      </c>
      <c r="I22" s="239">
        <v>46</v>
      </c>
      <c r="J22" s="236">
        <v>18</v>
      </c>
      <c r="K22" s="236">
        <v>210</v>
      </c>
      <c r="L22" s="236">
        <v>23622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247</v>
      </c>
      <c r="B23" s="232">
        <v>30.877995089323512</v>
      </c>
      <c r="C23" s="232">
        <v>25.091016848700363</v>
      </c>
      <c r="D23" s="232">
        <v>0.09313351960037253</v>
      </c>
      <c r="E23" s="233">
        <v>26.068918804504275</v>
      </c>
      <c r="F23" s="234">
        <v>9.935653204639742</v>
      </c>
      <c r="G23" s="234">
        <v>6.2865125730251465</v>
      </c>
      <c r="H23" s="234">
        <v>0.48683430700194735</v>
      </c>
      <c r="I23" s="235">
        <v>0.19473372280077894</v>
      </c>
      <c r="J23" s="232">
        <v>0.0762001524003048</v>
      </c>
      <c r="K23" s="232">
        <v>0.8890017780035561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261</v>
      </c>
      <c r="B24" s="270">
        <v>6670</v>
      </c>
      <c r="C24" s="270">
        <v>5282</v>
      </c>
      <c r="D24" s="270">
        <v>8</v>
      </c>
      <c r="E24" s="271">
        <v>5170</v>
      </c>
      <c r="F24" s="272">
        <v>1900</v>
      </c>
      <c r="G24" s="272">
        <v>1113</v>
      </c>
      <c r="H24" s="272">
        <v>106</v>
      </c>
      <c r="I24" s="273">
        <v>62</v>
      </c>
      <c r="J24" s="270">
        <v>12</v>
      </c>
      <c r="K24" s="270">
        <v>249</v>
      </c>
      <c r="L24" s="270">
        <v>20572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247</v>
      </c>
      <c r="B25" s="266">
        <v>32.42271048026444</v>
      </c>
      <c r="C25" s="266">
        <v>25.675675675675674</v>
      </c>
      <c r="D25" s="266">
        <v>0.038887808671981335</v>
      </c>
      <c r="E25" s="267">
        <v>25.13124635426794</v>
      </c>
      <c r="F25" s="268">
        <v>9.235854559595568</v>
      </c>
      <c r="G25" s="268">
        <v>5.410266381489403</v>
      </c>
      <c r="H25" s="268">
        <v>0.5152634649037526</v>
      </c>
      <c r="I25" s="269">
        <v>0.3013805172078553</v>
      </c>
      <c r="J25" s="266">
        <v>0.058331713007972</v>
      </c>
      <c r="K25" s="266">
        <v>1.2103830449154191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259</v>
      </c>
      <c r="B26" s="270">
        <v>5613</v>
      </c>
      <c r="C26" s="270">
        <v>5318</v>
      </c>
      <c r="D26" s="270">
        <v>16</v>
      </c>
      <c r="E26" s="271">
        <v>4853</v>
      </c>
      <c r="F26" s="272">
        <v>1660</v>
      </c>
      <c r="G26" s="272">
        <v>937</v>
      </c>
      <c r="H26" s="272">
        <v>78</v>
      </c>
      <c r="I26" s="273">
        <v>22</v>
      </c>
      <c r="J26" s="270">
        <v>11</v>
      </c>
      <c r="K26" s="270">
        <v>205</v>
      </c>
      <c r="L26" s="270">
        <v>18713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247</v>
      </c>
      <c r="B27" s="266">
        <v>29.99519050927163</v>
      </c>
      <c r="C27" s="266">
        <v>28.418746326083472</v>
      </c>
      <c r="D27" s="266">
        <v>0.08550205739325603</v>
      </c>
      <c r="E27" s="267">
        <v>25.933842783091972</v>
      </c>
      <c r="F27" s="268">
        <v>8.870838454550313</v>
      </c>
      <c r="G27" s="268">
        <v>5.0072142360925564</v>
      </c>
      <c r="H27" s="268">
        <v>0.41682252979212314</v>
      </c>
      <c r="I27" s="269">
        <v>0.11756532891572705</v>
      </c>
      <c r="J27" s="266">
        <v>0.05878266445786352</v>
      </c>
      <c r="K27" s="266">
        <v>1.0954951103510928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257</v>
      </c>
      <c r="B28" s="270">
        <v>7222</v>
      </c>
      <c r="C28" s="270">
        <v>5332</v>
      </c>
      <c r="D28" s="270">
        <v>17</v>
      </c>
      <c r="E28" s="271">
        <v>5745</v>
      </c>
      <c r="F28" s="272">
        <v>2062</v>
      </c>
      <c r="G28" s="272">
        <v>1071</v>
      </c>
      <c r="H28" s="272">
        <v>92</v>
      </c>
      <c r="I28" s="273">
        <v>40</v>
      </c>
      <c r="J28" s="270">
        <v>22</v>
      </c>
      <c r="K28" s="270">
        <v>206</v>
      </c>
      <c r="L28" s="270">
        <v>21809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247</v>
      </c>
      <c r="B29" s="266">
        <v>33.11476913200972</v>
      </c>
      <c r="C29" s="266">
        <v>24.44862212847907</v>
      </c>
      <c r="D29" s="266">
        <v>0.07794947040212757</v>
      </c>
      <c r="E29" s="267">
        <v>26.342335732954286</v>
      </c>
      <c r="F29" s="268">
        <v>9.45481223348159</v>
      </c>
      <c r="G29" s="268">
        <v>4.910816635334037</v>
      </c>
      <c r="H29" s="268">
        <v>0.42184419276445506</v>
      </c>
      <c r="I29" s="269">
        <v>0.18341051859324134</v>
      </c>
      <c r="J29" s="266">
        <v>0.10087578522628272</v>
      </c>
      <c r="K29" s="266">
        <v>0.9445641707551928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255</v>
      </c>
      <c r="B30" s="236">
        <v>6590</v>
      </c>
      <c r="C30" s="236">
        <v>5378</v>
      </c>
      <c r="D30" s="236">
        <v>42</v>
      </c>
      <c r="E30" s="237">
        <v>6138</v>
      </c>
      <c r="F30" s="238">
        <v>2108</v>
      </c>
      <c r="G30" s="238">
        <v>987</v>
      </c>
      <c r="H30" s="238">
        <v>90</v>
      </c>
      <c r="I30" s="239">
        <v>57</v>
      </c>
      <c r="J30" s="236">
        <v>5</v>
      </c>
      <c r="K30" s="236">
        <v>236</v>
      </c>
      <c r="L30" s="236">
        <v>21631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247</v>
      </c>
      <c r="B31" s="232">
        <v>30.465535573944802</v>
      </c>
      <c r="C31" s="232">
        <v>24.86246590541353</v>
      </c>
      <c r="D31" s="232">
        <v>0.19416578059266795</v>
      </c>
      <c r="E31" s="233">
        <v>28.37594193518561</v>
      </c>
      <c r="F31" s="234">
        <v>9.745272987841522</v>
      </c>
      <c r="G31" s="234">
        <v>4.562895843927697</v>
      </c>
      <c r="H31" s="234">
        <v>0.4160695298414313</v>
      </c>
      <c r="I31" s="235">
        <v>0.26351070223290646</v>
      </c>
      <c r="J31" s="232">
        <v>0.023114973880079517</v>
      </c>
      <c r="K31" s="232">
        <v>1.091026767139753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253</v>
      </c>
      <c r="B32" s="270">
        <v>6683</v>
      </c>
      <c r="C32" s="270">
        <v>5324</v>
      </c>
      <c r="D32" s="270">
        <v>11</v>
      </c>
      <c r="E32" s="271">
        <v>5519</v>
      </c>
      <c r="F32" s="272">
        <v>1858</v>
      </c>
      <c r="G32" s="272">
        <v>963</v>
      </c>
      <c r="H32" s="272">
        <v>96</v>
      </c>
      <c r="I32" s="273">
        <v>44</v>
      </c>
      <c r="J32" s="270">
        <v>13</v>
      </c>
      <c r="K32" s="270">
        <v>156</v>
      </c>
      <c r="L32" s="270">
        <v>20667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247</v>
      </c>
      <c r="B33" s="266">
        <v>32.336575216528765</v>
      </c>
      <c r="C33" s="266">
        <v>25.760874824599604</v>
      </c>
      <c r="D33" s="266">
        <v>0.053224947984709926</v>
      </c>
      <c r="E33" s="267">
        <v>26.70440799341946</v>
      </c>
      <c r="F33" s="268">
        <v>8.990177577781004</v>
      </c>
      <c r="G33" s="268">
        <v>4.659602264479605</v>
      </c>
      <c r="H33" s="268">
        <v>0.4645086369574684</v>
      </c>
      <c r="I33" s="269">
        <v>0.2128997919388397</v>
      </c>
      <c r="J33" s="266">
        <v>0.06290221125465718</v>
      </c>
      <c r="K33" s="266">
        <v>0.7548265350558861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251</v>
      </c>
      <c r="B34" s="270">
        <v>5380</v>
      </c>
      <c r="C34" s="270">
        <v>5281</v>
      </c>
      <c r="D34" s="270">
        <v>5</v>
      </c>
      <c r="E34" s="271">
        <v>4970</v>
      </c>
      <c r="F34" s="272">
        <v>1703</v>
      </c>
      <c r="G34" s="272">
        <v>926</v>
      </c>
      <c r="H34" s="272">
        <v>91</v>
      </c>
      <c r="I34" s="273">
        <v>33</v>
      </c>
      <c r="J34" s="270">
        <v>5</v>
      </c>
      <c r="K34" s="270">
        <v>165</v>
      </c>
      <c r="L34" s="270">
        <v>18559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247</v>
      </c>
      <c r="B35" s="266">
        <v>28.98863085295544</v>
      </c>
      <c r="C35" s="266">
        <v>28.455196939490275</v>
      </c>
      <c r="D35" s="266">
        <v>0.026941106740664904</v>
      </c>
      <c r="E35" s="267">
        <v>26.77946010022092</v>
      </c>
      <c r="F35" s="268">
        <v>9.176140955870467</v>
      </c>
      <c r="G35" s="268">
        <v>4.989492968371141</v>
      </c>
      <c r="H35" s="268">
        <v>0.4903281426801013</v>
      </c>
      <c r="I35" s="269">
        <v>0.17781130448838836</v>
      </c>
      <c r="J35" s="266">
        <v>0.026941106740664904</v>
      </c>
      <c r="K35" s="266">
        <v>0.8890565224419419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248</v>
      </c>
      <c r="B36" s="270">
        <v>7180</v>
      </c>
      <c r="C36" s="270">
        <v>5598</v>
      </c>
      <c r="D36" s="270">
        <v>0</v>
      </c>
      <c r="E36" s="271">
        <v>6285</v>
      </c>
      <c r="F36" s="272">
        <v>1987</v>
      </c>
      <c r="G36" s="272">
        <v>987</v>
      </c>
      <c r="H36" s="272">
        <v>88</v>
      </c>
      <c r="I36" s="273">
        <v>38</v>
      </c>
      <c r="J36" s="270">
        <v>16</v>
      </c>
      <c r="K36" s="270">
        <v>185</v>
      </c>
      <c r="L36" s="270">
        <v>22364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247</v>
      </c>
      <c r="B37" s="266">
        <v>32.11554800339847</v>
      </c>
      <c r="C37" s="266">
        <v>25.03241962169655</v>
      </c>
      <c r="D37" s="266">
        <v>0</v>
      </c>
      <c r="E37" s="267">
        <v>28.104458256942273</v>
      </c>
      <c r="F37" s="268">
        <v>8.885212180834413</v>
      </c>
      <c r="G37" s="268">
        <v>4.413540222689264</v>
      </c>
      <c r="H37" s="268">
        <v>0.38009211644233776</v>
      </c>
      <c r="I37" s="269">
        <v>0.16992353440951571</v>
      </c>
      <c r="J37" s="266">
        <v>0.0715467513303224</v>
      </c>
      <c r="K37" s="266">
        <v>0.8272593122568528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233</v>
      </c>
      <c r="B38" s="236">
        <v>6733</v>
      </c>
      <c r="C38" s="236">
        <v>5882</v>
      </c>
      <c r="D38" s="236">
        <v>3</v>
      </c>
      <c r="E38" s="237">
        <v>6605</v>
      </c>
      <c r="F38" s="238">
        <v>2077</v>
      </c>
      <c r="G38" s="238">
        <v>1123</v>
      </c>
      <c r="H38" s="238">
        <v>110</v>
      </c>
      <c r="I38" s="239">
        <v>44</v>
      </c>
      <c r="J38" s="236">
        <v>22</v>
      </c>
      <c r="K38" s="236">
        <v>165</v>
      </c>
      <c r="L38" s="236">
        <v>22764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247</v>
      </c>
      <c r="B39" s="232">
        <v>29.57870228001582</v>
      </c>
      <c r="C39" s="232">
        <v>25.840179238237493</v>
      </c>
      <c r="D39" s="232">
        <v>0.013179282168431226</v>
      </c>
      <c r="E39" s="233">
        <v>29.011993146773275</v>
      </c>
      <c r="F39" s="234">
        <v>9.124456354610553</v>
      </c>
      <c r="G39" s="234">
        <v>4.933444625049422</v>
      </c>
      <c r="H39" s="234">
        <v>0.4832403461758116</v>
      </c>
      <c r="I39" s="235">
        <v>0.19329613847032465</v>
      </c>
      <c r="J39" s="232">
        <v>0.09664806923516232</v>
      </c>
      <c r="K39" s="232">
        <v>0.7248605192637174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20" t="s">
        <v>195</v>
      </c>
      <c r="B40" s="520"/>
      <c r="C40" s="520"/>
      <c r="D40" s="520"/>
      <c r="E40" s="520"/>
      <c r="F40" s="520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SheetLayoutView="75" zoomScalePageLayoutView="0" workbookViewId="0" topLeftCell="A1">
      <selection activeCell="D71" sqref="D71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185</v>
      </c>
      <c r="B1" s="258" t="s">
        <v>245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25" t="s">
        <v>197</v>
      </c>
      <c r="C4" s="525" t="s">
        <v>187</v>
      </c>
      <c r="D4" s="525" t="s">
        <v>71</v>
      </c>
      <c r="E4" s="526" t="s">
        <v>196</v>
      </c>
      <c r="F4" s="527"/>
      <c r="G4" s="527"/>
      <c r="H4" s="527"/>
      <c r="I4" s="528"/>
      <c r="J4" s="525" t="s">
        <v>198</v>
      </c>
      <c r="K4" s="525" t="s">
        <v>111</v>
      </c>
      <c r="L4" s="525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25"/>
      <c r="C5" s="525"/>
      <c r="D5" s="525"/>
      <c r="E5" s="275" t="s">
        <v>189</v>
      </c>
      <c r="F5" s="276" t="s">
        <v>192</v>
      </c>
      <c r="G5" s="276" t="s">
        <v>193</v>
      </c>
      <c r="H5" s="276" t="s">
        <v>194</v>
      </c>
      <c r="I5" s="277" t="s">
        <v>190</v>
      </c>
      <c r="J5" s="525"/>
      <c r="K5" s="525"/>
      <c r="L5" s="525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282</v>
      </c>
      <c r="B6" s="228">
        <v>342</v>
      </c>
      <c r="C6" s="228">
        <v>199</v>
      </c>
      <c r="D6" s="228">
        <v>3</v>
      </c>
      <c r="E6" s="229">
        <v>215</v>
      </c>
      <c r="F6" s="230">
        <v>98</v>
      </c>
      <c r="G6" s="230">
        <v>89</v>
      </c>
      <c r="H6" s="230">
        <v>7</v>
      </c>
      <c r="I6" s="231">
        <v>0</v>
      </c>
      <c r="J6" s="228">
        <v>0</v>
      </c>
      <c r="K6" s="228">
        <v>17</v>
      </c>
      <c r="L6" s="228">
        <f>SUM(B6:K6)</f>
        <v>970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247</v>
      </c>
      <c r="B7" s="363">
        <f>(B6/L6)*100</f>
        <v>35.25773195876289</v>
      </c>
      <c r="C7" s="363">
        <f>(C6/L6)*100</f>
        <v>20.51546391752577</v>
      </c>
      <c r="D7" s="363">
        <f>(D6/L6)*100</f>
        <v>0.30927835051546393</v>
      </c>
      <c r="E7" s="364">
        <f>(E6/L6)*100</f>
        <v>22.164948453608247</v>
      </c>
      <c r="F7" s="365">
        <f>(F6/L6)*100</f>
        <v>10.103092783505154</v>
      </c>
      <c r="G7" s="365">
        <f>(G6/L6)*100</f>
        <v>9.175257731958762</v>
      </c>
      <c r="H7" s="365">
        <f>(H6/L6)*100</f>
        <v>0.7216494845360825</v>
      </c>
      <c r="I7" s="366">
        <f>(I6/L6)*100</f>
        <v>0</v>
      </c>
      <c r="J7" s="363">
        <f>(J6/L6)*100</f>
        <v>0</v>
      </c>
      <c r="K7" s="363">
        <f>(K6/L6)*100</f>
        <v>1.7525773195876289</v>
      </c>
      <c r="L7" s="363">
        <f>SUM(B7:K7)</f>
        <v>100.00000000000001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277</v>
      </c>
      <c r="B8" s="383">
        <v>393</v>
      </c>
      <c r="C8" s="383">
        <v>159</v>
      </c>
      <c r="D8" s="383">
        <v>2</v>
      </c>
      <c r="E8" s="384">
        <v>196</v>
      </c>
      <c r="F8" s="385">
        <v>111</v>
      </c>
      <c r="G8" s="385">
        <v>92</v>
      </c>
      <c r="H8" s="385">
        <v>6</v>
      </c>
      <c r="I8" s="386">
        <v>6</v>
      </c>
      <c r="J8" s="383">
        <v>4</v>
      </c>
      <c r="K8" s="383">
        <v>14</v>
      </c>
      <c r="L8" s="383">
        <v>983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247</v>
      </c>
      <c r="B9" s="343">
        <v>39.97965412004069</v>
      </c>
      <c r="C9" s="343">
        <v>16.17497456765005</v>
      </c>
      <c r="D9" s="343">
        <v>0.20345879959308238</v>
      </c>
      <c r="E9" s="344">
        <v>19.938962360122076</v>
      </c>
      <c r="F9" s="345">
        <v>11.291963377416073</v>
      </c>
      <c r="G9" s="345">
        <v>9.35910478128179</v>
      </c>
      <c r="H9" s="345">
        <v>0.6103763987792472</v>
      </c>
      <c r="I9" s="346">
        <v>0.6103763987792472</v>
      </c>
      <c r="J9" s="343">
        <v>0.40691759918616477</v>
      </c>
      <c r="K9" s="343">
        <v>1.4242115971515767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275</v>
      </c>
      <c r="B10" s="421">
        <v>262</v>
      </c>
      <c r="C10" s="421">
        <v>185</v>
      </c>
      <c r="D10" s="421">
        <v>0</v>
      </c>
      <c r="E10" s="424">
        <v>157</v>
      </c>
      <c r="F10" s="423">
        <v>65</v>
      </c>
      <c r="G10" s="423">
        <v>45</v>
      </c>
      <c r="H10" s="423">
        <v>3</v>
      </c>
      <c r="I10" s="422">
        <v>3</v>
      </c>
      <c r="J10" s="421">
        <v>0</v>
      </c>
      <c r="K10" s="421">
        <v>7</v>
      </c>
      <c r="L10" s="421">
        <v>727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247</v>
      </c>
      <c r="B11" s="266">
        <v>36.03851444291609</v>
      </c>
      <c r="C11" s="266">
        <v>25.447042640990368</v>
      </c>
      <c r="D11" s="266">
        <v>0</v>
      </c>
      <c r="E11" s="267">
        <v>21.595598349381017</v>
      </c>
      <c r="F11" s="268">
        <v>8.940852819807429</v>
      </c>
      <c r="G11" s="268">
        <v>6.189821182943604</v>
      </c>
      <c r="H11" s="268">
        <v>0.41265474552957354</v>
      </c>
      <c r="I11" s="269">
        <v>0.41265474552957354</v>
      </c>
      <c r="J11" s="266">
        <v>0</v>
      </c>
      <c r="K11" s="266">
        <v>0.9628610729023385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7" t="s">
        <v>273</v>
      </c>
      <c r="B12" s="426">
        <v>356</v>
      </c>
      <c r="C12" s="426">
        <v>206</v>
      </c>
      <c r="D12" s="426">
        <v>0</v>
      </c>
      <c r="E12" s="429">
        <v>192</v>
      </c>
      <c r="F12" s="428">
        <v>65</v>
      </c>
      <c r="G12" s="428">
        <v>52</v>
      </c>
      <c r="H12" s="428">
        <v>2</v>
      </c>
      <c r="I12" s="427">
        <v>2</v>
      </c>
      <c r="J12" s="426">
        <v>0</v>
      </c>
      <c r="K12" s="426">
        <v>7</v>
      </c>
      <c r="L12" s="426">
        <v>882</v>
      </c>
    </row>
    <row r="13" spans="1:12" s="83" customFormat="1" ht="21" customHeight="1">
      <c r="A13" s="400" t="s">
        <v>247</v>
      </c>
      <c r="B13" s="343">
        <v>40.362811791383216</v>
      </c>
      <c r="C13" s="343">
        <v>23.356009070294785</v>
      </c>
      <c r="D13" s="343">
        <v>0</v>
      </c>
      <c r="E13" s="344">
        <v>21.768707482993197</v>
      </c>
      <c r="F13" s="345">
        <v>7.369614512471655</v>
      </c>
      <c r="G13" s="345">
        <v>5.895691609977324</v>
      </c>
      <c r="H13" s="345">
        <v>0.22675736961451248</v>
      </c>
      <c r="I13" s="346">
        <v>0.22675736961451248</v>
      </c>
      <c r="J13" s="343">
        <v>0</v>
      </c>
      <c r="K13" s="343">
        <v>0.7936507936507936</v>
      </c>
      <c r="L13" s="343">
        <v>100</v>
      </c>
    </row>
    <row r="14" spans="1:22" ht="21" customHeight="1">
      <c r="A14" s="399" t="s">
        <v>271</v>
      </c>
      <c r="B14" s="432">
        <v>364</v>
      </c>
      <c r="C14" s="432">
        <v>204</v>
      </c>
      <c r="D14" s="432">
        <v>2</v>
      </c>
      <c r="E14" s="435">
        <v>233</v>
      </c>
      <c r="F14" s="434">
        <v>106</v>
      </c>
      <c r="G14" s="434">
        <v>57</v>
      </c>
      <c r="H14" s="434">
        <v>8</v>
      </c>
      <c r="I14" s="433">
        <v>0</v>
      </c>
      <c r="J14" s="432">
        <v>0</v>
      </c>
      <c r="K14" s="432">
        <v>6</v>
      </c>
      <c r="L14" s="432">
        <v>980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247</v>
      </c>
      <c r="B15" s="363">
        <v>37.142857142857146</v>
      </c>
      <c r="C15" s="363">
        <v>20.816326530612244</v>
      </c>
      <c r="D15" s="363">
        <v>0.20408163265306123</v>
      </c>
      <c r="E15" s="364">
        <v>23.77551020408163</v>
      </c>
      <c r="F15" s="365">
        <v>10.816326530612246</v>
      </c>
      <c r="G15" s="365">
        <v>5.816326530612245</v>
      </c>
      <c r="H15" s="365">
        <v>0.8163265306122449</v>
      </c>
      <c r="I15" s="366">
        <v>0</v>
      </c>
      <c r="J15" s="363">
        <v>0</v>
      </c>
      <c r="K15" s="363">
        <v>0.6122448979591837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269</v>
      </c>
      <c r="B16" s="383">
        <v>367</v>
      </c>
      <c r="C16" s="383">
        <v>191</v>
      </c>
      <c r="D16" s="383">
        <v>0</v>
      </c>
      <c r="E16" s="384">
        <v>190</v>
      </c>
      <c r="F16" s="385">
        <v>62</v>
      </c>
      <c r="G16" s="385">
        <v>54</v>
      </c>
      <c r="H16" s="385">
        <v>4</v>
      </c>
      <c r="I16" s="386">
        <v>3</v>
      </c>
      <c r="J16" s="383">
        <v>2</v>
      </c>
      <c r="K16" s="383">
        <v>9</v>
      </c>
      <c r="L16" s="383">
        <v>882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247</v>
      </c>
      <c r="B17" s="266">
        <v>41.609977324263035</v>
      </c>
      <c r="C17" s="266">
        <v>21.65532879818594</v>
      </c>
      <c r="D17" s="266">
        <v>0</v>
      </c>
      <c r="E17" s="267">
        <v>21.541950113378686</v>
      </c>
      <c r="F17" s="268">
        <v>7.029478458049887</v>
      </c>
      <c r="G17" s="268">
        <v>6.122448979591836</v>
      </c>
      <c r="H17" s="268">
        <v>0.45351473922902497</v>
      </c>
      <c r="I17" s="269">
        <v>0.3401360544217687</v>
      </c>
      <c r="J17" s="266">
        <v>0.22675736961451248</v>
      </c>
      <c r="K17" s="266">
        <v>1.0204081632653061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267</v>
      </c>
      <c r="B18" s="270">
        <v>287</v>
      </c>
      <c r="C18" s="270">
        <v>175</v>
      </c>
      <c r="D18" s="270">
        <v>0</v>
      </c>
      <c r="E18" s="271">
        <v>164</v>
      </c>
      <c r="F18" s="272">
        <v>62</v>
      </c>
      <c r="G18" s="272">
        <v>46</v>
      </c>
      <c r="H18" s="272">
        <v>4</v>
      </c>
      <c r="I18" s="273">
        <v>2</v>
      </c>
      <c r="J18" s="270">
        <v>2</v>
      </c>
      <c r="K18" s="270">
        <v>9</v>
      </c>
      <c r="L18" s="270">
        <v>751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247</v>
      </c>
      <c r="B19" s="266">
        <v>38.21571238348868</v>
      </c>
      <c r="C19" s="266">
        <v>23.302263648468706</v>
      </c>
      <c r="D19" s="266">
        <v>0</v>
      </c>
      <c r="E19" s="267">
        <v>21.837549933422103</v>
      </c>
      <c r="F19" s="268">
        <v>8.255659121171771</v>
      </c>
      <c r="G19" s="268">
        <v>6.125166444740346</v>
      </c>
      <c r="H19" s="268">
        <v>0.5326231691078562</v>
      </c>
      <c r="I19" s="269">
        <v>0.2663115845539281</v>
      </c>
      <c r="J19" s="266">
        <v>0.2663115845539281</v>
      </c>
      <c r="K19" s="266">
        <v>1.1984021304926764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265</v>
      </c>
      <c r="B20" s="438">
        <v>336</v>
      </c>
      <c r="C20" s="438">
        <v>155</v>
      </c>
      <c r="D20" s="438">
        <v>0</v>
      </c>
      <c r="E20" s="441">
        <v>193</v>
      </c>
      <c r="F20" s="440">
        <v>62</v>
      </c>
      <c r="G20" s="440">
        <v>38</v>
      </c>
      <c r="H20" s="440">
        <v>9</v>
      </c>
      <c r="I20" s="439">
        <v>4</v>
      </c>
      <c r="J20" s="438">
        <v>4</v>
      </c>
      <c r="K20" s="438">
        <v>8</v>
      </c>
      <c r="L20" s="438">
        <v>809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247</v>
      </c>
      <c r="B21" s="266">
        <v>41.5327564894932</v>
      </c>
      <c r="C21" s="266">
        <v>19.15945611866502</v>
      </c>
      <c r="D21" s="266">
        <v>0</v>
      </c>
      <c r="E21" s="267">
        <v>23.856613102595798</v>
      </c>
      <c r="F21" s="268">
        <v>7.663782447466007</v>
      </c>
      <c r="G21" s="268">
        <v>4.697156983930779</v>
      </c>
      <c r="H21" s="268">
        <v>1.1124845488257107</v>
      </c>
      <c r="I21" s="269">
        <v>0.4944375772558714</v>
      </c>
      <c r="J21" s="266">
        <v>0.4944375772558714</v>
      </c>
      <c r="K21" s="266">
        <v>0.9888751545117428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263</v>
      </c>
      <c r="B22" s="236">
        <v>334</v>
      </c>
      <c r="C22" s="236">
        <v>155</v>
      </c>
      <c r="D22" s="236">
        <v>3</v>
      </c>
      <c r="E22" s="237">
        <v>204</v>
      </c>
      <c r="F22" s="238">
        <v>79</v>
      </c>
      <c r="G22" s="238">
        <v>50</v>
      </c>
      <c r="H22" s="238">
        <v>5</v>
      </c>
      <c r="I22" s="239">
        <v>5</v>
      </c>
      <c r="J22" s="236">
        <v>0</v>
      </c>
      <c r="K22" s="236">
        <v>14</v>
      </c>
      <c r="L22" s="236">
        <v>849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247</v>
      </c>
      <c r="B23" s="232">
        <v>39.34040047114252</v>
      </c>
      <c r="C23" s="232">
        <v>18.256772673733803</v>
      </c>
      <c r="D23" s="232">
        <v>0.35335689045936397</v>
      </c>
      <c r="E23" s="233">
        <v>24.02826855123675</v>
      </c>
      <c r="F23" s="234">
        <v>9.305064782096583</v>
      </c>
      <c r="G23" s="234">
        <v>5.889281507656066</v>
      </c>
      <c r="H23" s="234">
        <v>0.5889281507656066</v>
      </c>
      <c r="I23" s="235">
        <v>0.5889281507656066</v>
      </c>
      <c r="J23" s="232">
        <v>0</v>
      </c>
      <c r="K23" s="232">
        <v>1.6489988221436984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261</v>
      </c>
      <c r="B24" s="270">
        <v>325</v>
      </c>
      <c r="C24" s="270">
        <v>173</v>
      </c>
      <c r="D24" s="270">
        <v>0</v>
      </c>
      <c r="E24" s="271">
        <v>141</v>
      </c>
      <c r="F24" s="272">
        <v>53</v>
      </c>
      <c r="G24" s="272">
        <v>24</v>
      </c>
      <c r="H24" s="272">
        <v>5</v>
      </c>
      <c r="I24" s="273">
        <v>3</v>
      </c>
      <c r="J24" s="270">
        <v>0</v>
      </c>
      <c r="K24" s="270">
        <v>5</v>
      </c>
      <c r="L24" s="270">
        <v>729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247</v>
      </c>
      <c r="B25" s="266">
        <v>44.58161865569273</v>
      </c>
      <c r="C25" s="266">
        <v>23.73113854595336</v>
      </c>
      <c r="D25" s="266">
        <v>0</v>
      </c>
      <c r="E25" s="267">
        <v>19.34156378600823</v>
      </c>
      <c r="F25" s="268">
        <v>7.270233196159122</v>
      </c>
      <c r="G25" s="268">
        <v>3.292181069958848</v>
      </c>
      <c r="H25" s="268">
        <v>0.6858710562414266</v>
      </c>
      <c r="I25" s="269">
        <v>0.411522633744856</v>
      </c>
      <c r="J25" s="266">
        <v>0</v>
      </c>
      <c r="K25" s="266">
        <v>0.6858710562414266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259</v>
      </c>
      <c r="B26" s="270">
        <v>308</v>
      </c>
      <c r="C26" s="270">
        <v>196</v>
      </c>
      <c r="D26" s="270">
        <v>0</v>
      </c>
      <c r="E26" s="271">
        <v>139</v>
      </c>
      <c r="F26" s="272">
        <v>51</v>
      </c>
      <c r="G26" s="272">
        <v>31</v>
      </c>
      <c r="H26" s="272">
        <v>3</v>
      </c>
      <c r="I26" s="273">
        <v>0</v>
      </c>
      <c r="J26" s="270">
        <v>6</v>
      </c>
      <c r="K26" s="270">
        <v>8</v>
      </c>
      <c r="L26" s="270">
        <v>742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247</v>
      </c>
      <c r="B27" s="266">
        <v>41.509433962264154</v>
      </c>
      <c r="C27" s="266">
        <v>26.41509433962264</v>
      </c>
      <c r="D27" s="266">
        <v>0</v>
      </c>
      <c r="E27" s="267">
        <v>18.733153638814017</v>
      </c>
      <c r="F27" s="268">
        <v>6.873315363881402</v>
      </c>
      <c r="G27" s="268">
        <v>4.177897574123989</v>
      </c>
      <c r="H27" s="268">
        <v>0.40431266846361186</v>
      </c>
      <c r="I27" s="269">
        <v>0</v>
      </c>
      <c r="J27" s="266">
        <v>0.8086253369272237</v>
      </c>
      <c r="K27" s="266">
        <v>1.078167115902965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257</v>
      </c>
      <c r="B28" s="270">
        <v>341</v>
      </c>
      <c r="C28" s="270">
        <v>152</v>
      </c>
      <c r="D28" s="270">
        <v>3</v>
      </c>
      <c r="E28" s="271">
        <v>135</v>
      </c>
      <c r="F28" s="272">
        <v>51</v>
      </c>
      <c r="G28" s="272">
        <v>39</v>
      </c>
      <c r="H28" s="272">
        <v>0</v>
      </c>
      <c r="I28" s="273">
        <v>1</v>
      </c>
      <c r="J28" s="270">
        <v>2</v>
      </c>
      <c r="K28" s="270">
        <v>11</v>
      </c>
      <c r="L28" s="270">
        <v>735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247</v>
      </c>
      <c r="B29" s="266">
        <v>46.394557823129254</v>
      </c>
      <c r="C29" s="266">
        <v>20.680272108843536</v>
      </c>
      <c r="D29" s="266">
        <v>0.40816326530612246</v>
      </c>
      <c r="E29" s="267">
        <v>18.367346938775512</v>
      </c>
      <c r="F29" s="268">
        <v>6.938775510204081</v>
      </c>
      <c r="G29" s="268">
        <v>5.3061224489795915</v>
      </c>
      <c r="H29" s="268">
        <v>0</v>
      </c>
      <c r="I29" s="269">
        <v>0.13605442176870747</v>
      </c>
      <c r="J29" s="266">
        <v>0.27210884353741494</v>
      </c>
      <c r="K29" s="266">
        <v>1.4965986394557822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255</v>
      </c>
      <c r="B30" s="236">
        <v>371</v>
      </c>
      <c r="C30" s="236">
        <v>170</v>
      </c>
      <c r="D30" s="236">
        <v>0</v>
      </c>
      <c r="E30" s="237">
        <v>170</v>
      </c>
      <c r="F30" s="238">
        <v>56</v>
      </c>
      <c r="G30" s="238">
        <v>28</v>
      </c>
      <c r="H30" s="238">
        <v>3</v>
      </c>
      <c r="I30" s="239">
        <v>6</v>
      </c>
      <c r="J30" s="236">
        <v>0</v>
      </c>
      <c r="K30" s="236">
        <v>4</v>
      </c>
      <c r="L30" s="236">
        <v>808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247</v>
      </c>
      <c r="B31" s="232">
        <v>45.915841584158414</v>
      </c>
      <c r="C31" s="232">
        <v>21.03960396039604</v>
      </c>
      <c r="D31" s="232">
        <v>0</v>
      </c>
      <c r="E31" s="233">
        <v>21.03960396039604</v>
      </c>
      <c r="F31" s="234">
        <v>6.9306930693069315</v>
      </c>
      <c r="G31" s="234">
        <v>3.4653465346534658</v>
      </c>
      <c r="H31" s="234">
        <v>0.3712871287128713</v>
      </c>
      <c r="I31" s="235">
        <v>0.7425742574257426</v>
      </c>
      <c r="J31" s="232">
        <v>0</v>
      </c>
      <c r="K31" s="232">
        <v>0.49504950495049505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253</v>
      </c>
      <c r="B32" s="270">
        <v>361</v>
      </c>
      <c r="C32" s="270">
        <v>152</v>
      </c>
      <c r="D32" s="270">
        <v>0</v>
      </c>
      <c r="E32" s="271">
        <v>163</v>
      </c>
      <c r="F32" s="272">
        <v>43</v>
      </c>
      <c r="G32" s="272">
        <v>38</v>
      </c>
      <c r="H32" s="272">
        <v>6</v>
      </c>
      <c r="I32" s="273">
        <v>4</v>
      </c>
      <c r="J32" s="270">
        <v>4</v>
      </c>
      <c r="K32" s="270">
        <v>6</v>
      </c>
      <c r="L32" s="270">
        <v>777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247</v>
      </c>
      <c r="B33" s="266">
        <v>46.46074646074646</v>
      </c>
      <c r="C33" s="266">
        <v>19.56241956241956</v>
      </c>
      <c r="D33" s="266">
        <v>0</v>
      </c>
      <c r="E33" s="267">
        <v>20.97812097812098</v>
      </c>
      <c r="F33" s="268">
        <v>5.534105534105534</v>
      </c>
      <c r="G33" s="268">
        <v>4.89060489060489</v>
      </c>
      <c r="H33" s="268">
        <v>0.7722007722007722</v>
      </c>
      <c r="I33" s="269">
        <v>0.5148005148005148</v>
      </c>
      <c r="J33" s="266">
        <v>0.5148005148005148</v>
      </c>
      <c r="K33" s="266">
        <v>0.7722007722007722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251</v>
      </c>
      <c r="B34" s="270">
        <v>252</v>
      </c>
      <c r="C34" s="270">
        <v>155</v>
      </c>
      <c r="D34" s="270">
        <v>0</v>
      </c>
      <c r="E34" s="271">
        <v>128</v>
      </c>
      <c r="F34" s="272">
        <v>57</v>
      </c>
      <c r="G34" s="272">
        <v>25</v>
      </c>
      <c r="H34" s="272">
        <v>2</v>
      </c>
      <c r="I34" s="273">
        <v>1</v>
      </c>
      <c r="J34" s="270">
        <v>0</v>
      </c>
      <c r="K34" s="270">
        <v>5</v>
      </c>
      <c r="L34" s="270">
        <v>625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247</v>
      </c>
      <c r="B35" s="266">
        <v>40.5103668261563</v>
      </c>
      <c r="C35" s="266">
        <v>24.720893141945773</v>
      </c>
      <c r="D35" s="266">
        <v>0</v>
      </c>
      <c r="E35" s="267">
        <v>20.414673046251995</v>
      </c>
      <c r="F35" s="268">
        <v>9.090909090909092</v>
      </c>
      <c r="G35" s="268">
        <v>3.9872408293460926</v>
      </c>
      <c r="H35" s="268">
        <v>0.3189792663476874</v>
      </c>
      <c r="I35" s="269">
        <v>0.1594896331738437</v>
      </c>
      <c r="J35" s="266">
        <v>0</v>
      </c>
      <c r="K35" s="266">
        <v>0.7974481658692184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248</v>
      </c>
      <c r="B36" s="270">
        <v>375</v>
      </c>
      <c r="C36" s="270">
        <v>193</v>
      </c>
      <c r="D36" s="270">
        <v>0</v>
      </c>
      <c r="E36" s="271">
        <v>163</v>
      </c>
      <c r="F36" s="272">
        <v>54</v>
      </c>
      <c r="G36" s="272">
        <v>36</v>
      </c>
      <c r="H36" s="272">
        <v>8</v>
      </c>
      <c r="I36" s="273">
        <v>0</v>
      </c>
      <c r="J36" s="270">
        <v>0</v>
      </c>
      <c r="K36" s="270">
        <v>11</v>
      </c>
      <c r="L36" s="270">
        <v>840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247</v>
      </c>
      <c r="B37" s="266">
        <v>45</v>
      </c>
      <c r="C37" s="266">
        <v>22.976190476190474</v>
      </c>
      <c r="D37" s="266">
        <v>0</v>
      </c>
      <c r="E37" s="267">
        <v>19.404761904761905</v>
      </c>
      <c r="F37" s="268">
        <v>6.428571428571428</v>
      </c>
      <c r="G37" s="268">
        <v>4.285714285714286</v>
      </c>
      <c r="H37" s="268">
        <v>0.5952380952380952</v>
      </c>
      <c r="I37" s="269">
        <v>0</v>
      </c>
      <c r="J37" s="266">
        <v>0</v>
      </c>
      <c r="K37" s="266">
        <v>1.3095238095238095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233</v>
      </c>
      <c r="B38" s="236">
        <v>350</v>
      </c>
      <c r="C38" s="236">
        <v>160</v>
      </c>
      <c r="D38" s="236">
        <v>1</v>
      </c>
      <c r="E38" s="237">
        <v>177</v>
      </c>
      <c r="F38" s="238">
        <v>72</v>
      </c>
      <c r="G38" s="238">
        <v>50</v>
      </c>
      <c r="H38" s="238">
        <v>4</v>
      </c>
      <c r="I38" s="239">
        <v>3</v>
      </c>
      <c r="J38" s="236">
        <v>4</v>
      </c>
      <c r="K38" s="236">
        <v>7</v>
      </c>
      <c r="L38" s="236">
        <v>828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247</v>
      </c>
      <c r="B39" s="232">
        <v>42.270531400966185</v>
      </c>
      <c r="C39" s="232">
        <v>19.32367149758454</v>
      </c>
      <c r="D39" s="232">
        <v>0.12077294685990338</v>
      </c>
      <c r="E39" s="233">
        <v>21.3768115942029</v>
      </c>
      <c r="F39" s="234">
        <v>8.695652173913043</v>
      </c>
      <c r="G39" s="234">
        <v>6.038647342995169</v>
      </c>
      <c r="H39" s="234">
        <v>0.4830917874396135</v>
      </c>
      <c r="I39" s="235">
        <v>0.36231884057971014</v>
      </c>
      <c r="J39" s="232">
        <v>0.4830917874396135</v>
      </c>
      <c r="K39" s="232">
        <v>0.8454106280193237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20" t="s">
        <v>195</v>
      </c>
      <c r="B40" s="520"/>
      <c r="C40" s="520"/>
      <c r="D40" s="520"/>
      <c r="E40" s="520"/>
      <c r="F40" s="520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">
      <selection activeCell="D71" sqref="D71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214</v>
      </c>
      <c r="B2" s="71"/>
      <c r="C2" s="1"/>
      <c r="D2" s="1"/>
      <c r="E2" s="71" t="str">
        <f>couverture!A34</f>
        <v>Situation au 1er avril 2013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131</v>
      </c>
      <c r="B6" s="442">
        <v>54</v>
      </c>
      <c r="C6" s="442">
        <v>340</v>
      </c>
      <c r="D6" s="442">
        <v>1120</v>
      </c>
      <c r="E6" s="442">
        <v>1939</v>
      </c>
      <c r="F6" s="442">
        <v>2134</v>
      </c>
      <c r="G6" s="442">
        <v>2913</v>
      </c>
      <c r="H6" s="442">
        <v>1639</v>
      </c>
      <c r="I6" s="442">
        <v>701</v>
      </c>
      <c r="J6" s="442">
        <v>358</v>
      </c>
      <c r="K6" s="442">
        <v>11198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132</v>
      </c>
      <c r="B7" s="442">
        <v>5</v>
      </c>
      <c r="C7" s="442">
        <v>56</v>
      </c>
      <c r="D7" s="442">
        <v>157</v>
      </c>
      <c r="E7" s="442">
        <v>300</v>
      </c>
      <c r="F7" s="442">
        <v>308</v>
      </c>
      <c r="G7" s="442">
        <v>422</v>
      </c>
      <c r="H7" s="442">
        <v>285</v>
      </c>
      <c r="I7" s="442">
        <v>162</v>
      </c>
      <c r="J7" s="442">
        <v>52</v>
      </c>
      <c r="K7" s="442">
        <v>1747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2">
        <v>0</v>
      </c>
      <c r="C8" s="442">
        <v>8</v>
      </c>
      <c r="D8" s="442">
        <v>316</v>
      </c>
      <c r="E8" s="442">
        <v>400</v>
      </c>
      <c r="F8" s="442">
        <v>447</v>
      </c>
      <c r="G8" s="442">
        <v>527</v>
      </c>
      <c r="H8" s="442">
        <v>313</v>
      </c>
      <c r="I8" s="442">
        <v>95</v>
      </c>
      <c r="J8" s="442">
        <v>25</v>
      </c>
      <c r="K8" s="442">
        <v>2131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133</v>
      </c>
      <c r="B9" s="442">
        <v>3</v>
      </c>
      <c r="C9" s="442">
        <v>27</v>
      </c>
      <c r="D9" s="442">
        <v>128</v>
      </c>
      <c r="E9" s="442">
        <v>269</v>
      </c>
      <c r="F9" s="442">
        <v>419</v>
      </c>
      <c r="G9" s="442">
        <v>572</v>
      </c>
      <c r="H9" s="442">
        <v>365</v>
      </c>
      <c r="I9" s="442">
        <v>207</v>
      </c>
      <c r="J9" s="442">
        <v>100</v>
      </c>
      <c r="K9" s="442">
        <v>2090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134</v>
      </c>
      <c r="B10" s="5">
        <f>SUM(B6:B9)</f>
        <v>62</v>
      </c>
      <c r="C10" s="5">
        <f aca="true" t="shared" si="0" ref="C10:K10">SUM(C6:C9)</f>
        <v>431</v>
      </c>
      <c r="D10" s="5">
        <f t="shared" si="0"/>
        <v>1721</v>
      </c>
      <c r="E10" s="5">
        <f t="shared" si="0"/>
        <v>2908</v>
      </c>
      <c r="F10" s="5">
        <f t="shared" si="0"/>
        <v>3308</v>
      </c>
      <c r="G10" s="5">
        <f t="shared" si="0"/>
        <v>4434</v>
      </c>
      <c r="H10" s="5">
        <f t="shared" si="0"/>
        <v>2602</v>
      </c>
      <c r="I10" s="5">
        <f t="shared" si="0"/>
        <v>1165</v>
      </c>
      <c r="J10" s="5">
        <f t="shared" si="0"/>
        <v>535</v>
      </c>
      <c r="K10" s="5">
        <f t="shared" si="0"/>
        <v>17166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v>23</v>
      </c>
      <c r="C15" s="4">
        <v>126</v>
      </c>
      <c r="D15" s="4">
        <v>1025</v>
      </c>
      <c r="E15" s="4">
        <v>2477</v>
      </c>
      <c r="F15" s="4">
        <v>2597</v>
      </c>
      <c r="G15" s="4">
        <v>2770</v>
      </c>
      <c r="H15" s="4">
        <v>1550</v>
      </c>
      <c r="I15" s="4">
        <v>543</v>
      </c>
      <c r="J15" s="4">
        <v>128</v>
      </c>
      <c r="K15" s="4">
        <v>11239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v>5</v>
      </c>
      <c r="C16" s="4">
        <v>59</v>
      </c>
      <c r="D16" s="4">
        <v>968</v>
      </c>
      <c r="E16" s="4">
        <v>2623</v>
      </c>
      <c r="F16" s="4">
        <v>2628</v>
      </c>
      <c r="G16" s="4">
        <v>3090</v>
      </c>
      <c r="H16" s="4">
        <v>1609</v>
      </c>
      <c r="I16" s="4">
        <v>578</v>
      </c>
      <c r="J16" s="4">
        <v>178</v>
      </c>
      <c r="K16" s="4">
        <v>11738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137</v>
      </c>
      <c r="B17" s="4">
        <v>1</v>
      </c>
      <c r="C17" s="4">
        <v>30</v>
      </c>
      <c r="D17" s="4">
        <v>1436</v>
      </c>
      <c r="E17" s="4">
        <v>3864</v>
      </c>
      <c r="F17" s="4">
        <v>4155</v>
      </c>
      <c r="G17" s="4">
        <v>4859</v>
      </c>
      <c r="H17" s="4">
        <v>2666</v>
      </c>
      <c r="I17" s="4">
        <v>979</v>
      </c>
      <c r="J17" s="4">
        <v>362</v>
      </c>
      <c r="K17" s="4">
        <v>18352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138</v>
      </c>
      <c r="B18" s="4">
        <v>0</v>
      </c>
      <c r="C18" s="4">
        <v>5</v>
      </c>
      <c r="D18" s="4">
        <v>254</v>
      </c>
      <c r="E18" s="4">
        <v>1226</v>
      </c>
      <c r="F18" s="4">
        <v>1633</v>
      </c>
      <c r="G18" s="4">
        <v>2033</v>
      </c>
      <c r="H18" s="4">
        <v>1012</v>
      </c>
      <c r="I18" s="4">
        <v>422</v>
      </c>
      <c r="J18" s="4">
        <v>173</v>
      </c>
      <c r="K18" s="4">
        <v>6758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139</v>
      </c>
      <c r="B19" s="4">
        <v>0</v>
      </c>
      <c r="C19" s="4">
        <v>2</v>
      </c>
      <c r="D19" s="4">
        <v>55</v>
      </c>
      <c r="E19" s="4">
        <v>382</v>
      </c>
      <c r="F19" s="4">
        <v>581</v>
      </c>
      <c r="G19" s="4">
        <v>851</v>
      </c>
      <c r="H19" s="4">
        <v>497</v>
      </c>
      <c r="I19" s="4">
        <v>273</v>
      </c>
      <c r="J19" s="4">
        <v>144</v>
      </c>
      <c r="K19" s="4">
        <v>2785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140</v>
      </c>
      <c r="B20" s="4">
        <v>0</v>
      </c>
      <c r="C20" s="4">
        <v>0</v>
      </c>
      <c r="D20" s="4">
        <v>33</v>
      </c>
      <c r="E20" s="4">
        <v>242</v>
      </c>
      <c r="F20" s="4">
        <v>355</v>
      </c>
      <c r="G20" s="4">
        <v>628</v>
      </c>
      <c r="H20" s="4">
        <v>434</v>
      </c>
      <c r="I20" s="4">
        <v>315</v>
      </c>
      <c r="J20" s="4">
        <v>177</v>
      </c>
      <c r="K20" s="4">
        <v>2184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141</v>
      </c>
      <c r="B21" s="4">
        <v>0</v>
      </c>
      <c r="C21" s="4">
        <v>0</v>
      </c>
      <c r="D21" s="4">
        <v>5</v>
      </c>
      <c r="E21" s="4">
        <v>39</v>
      </c>
      <c r="F21" s="4">
        <v>83</v>
      </c>
      <c r="G21" s="4">
        <v>215</v>
      </c>
      <c r="H21" s="4">
        <v>221</v>
      </c>
      <c r="I21" s="4">
        <v>144</v>
      </c>
      <c r="J21" s="4">
        <v>93</v>
      </c>
      <c r="K21" s="4">
        <v>800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142</v>
      </c>
      <c r="B22" s="444">
        <v>29</v>
      </c>
      <c r="C22" s="444">
        <v>222</v>
      </c>
      <c r="D22" s="444">
        <v>3776</v>
      </c>
      <c r="E22" s="444">
        <v>10853</v>
      </c>
      <c r="F22" s="444">
        <v>12032</v>
      </c>
      <c r="G22" s="444">
        <v>14446</v>
      </c>
      <c r="H22" s="444">
        <v>7989</v>
      </c>
      <c r="I22" s="444">
        <v>3254</v>
      </c>
      <c r="J22" s="444">
        <v>1255</v>
      </c>
      <c r="K22" s="444">
        <v>53856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145</v>
      </c>
      <c r="B26" s="4">
        <v>0</v>
      </c>
      <c r="C26" s="4">
        <v>1</v>
      </c>
      <c r="D26" s="4">
        <v>11</v>
      </c>
      <c r="E26" s="4">
        <v>23</v>
      </c>
      <c r="F26" s="4">
        <v>26</v>
      </c>
      <c r="G26" s="4">
        <v>38</v>
      </c>
      <c r="H26" s="4">
        <v>38</v>
      </c>
      <c r="I26" s="4">
        <v>21</v>
      </c>
      <c r="J26" s="4">
        <v>13</v>
      </c>
      <c r="K26" s="4">
        <v>171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146</v>
      </c>
      <c r="B27" s="4">
        <v>0</v>
      </c>
      <c r="C27" s="4">
        <v>0</v>
      </c>
      <c r="D27" s="4">
        <v>17</v>
      </c>
      <c r="E27" s="4">
        <v>145</v>
      </c>
      <c r="F27" s="4">
        <v>350</v>
      </c>
      <c r="G27" s="4">
        <v>835</v>
      </c>
      <c r="H27" s="4">
        <v>777</v>
      </c>
      <c r="I27" s="4">
        <v>536</v>
      </c>
      <c r="J27" s="4">
        <v>322</v>
      </c>
      <c r="K27" s="4">
        <v>2982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147</v>
      </c>
      <c r="B28" s="4">
        <v>0</v>
      </c>
      <c r="C28" s="4">
        <v>0</v>
      </c>
      <c r="D28" s="4">
        <v>4</v>
      </c>
      <c r="E28" s="4">
        <v>56</v>
      </c>
      <c r="F28" s="4">
        <v>232</v>
      </c>
      <c r="G28" s="4">
        <v>595</v>
      </c>
      <c r="H28" s="4">
        <v>640</v>
      </c>
      <c r="I28" s="4">
        <v>500</v>
      </c>
      <c r="J28" s="4">
        <v>299</v>
      </c>
      <c r="K28" s="4">
        <v>2326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101</v>
      </c>
      <c r="B29" s="4">
        <v>0</v>
      </c>
      <c r="C29" s="4">
        <v>0</v>
      </c>
      <c r="D29" s="4">
        <v>2</v>
      </c>
      <c r="E29" s="4">
        <v>25</v>
      </c>
      <c r="F29" s="4">
        <v>148</v>
      </c>
      <c r="G29" s="4">
        <v>496</v>
      </c>
      <c r="H29" s="4">
        <v>554</v>
      </c>
      <c r="I29" s="4">
        <v>454</v>
      </c>
      <c r="J29" s="4">
        <v>247</v>
      </c>
      <c r="K29" s="4">
        <v>1926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148</v>
      </c>
      <c r="B30" s="4">
        <v>0</v>
      </c>
      <c r="C30" s="4">
        <v>0</v>
      </c>
      <c r="D30" s="4">
        <v>0</v>
      </c>
      <c r="E30" s="4">
        <v>0</v>
      </c>
      <c r="F30" s="4">
        <v>8</v>
      </c>
      <c r="G30" s="4">
        <v>48</v>
      </c>
      <c r="H30" s="4">
        <v>149</v>
      </c>
      <c r="I30" s="4">
        <v>168</v>
      </c>
      <c r="J30" s="4">
        <v>118</v>
      </c>
      <c r="K30" s="4">
        <v>491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149</v>
      </c>
      <c r="B31" s="444">
        <v>0</v>
      </c>
      <c r="C31" s="444">
        <v>1</v>
      </c>
      <c r="D31" s="444">
        <v>34</v>
      </c>
      <c r="E31" s="444">
        <v>249</v>
      </c>
      <c r="F31" s="444">
        <v>764</v>
      </c>
      <c r="G31" s="444">
        <v>2012</v>
      </c>
      <c r="H31" s="444">
        <v>2158</v>
      </c>
      <c r="I31" s="444">
        <v>1679</v>
      </c>
      <c r="J31" s="444">
        <v>999</v>
      </c>
      <c r="K31" s="444">
        <v>7896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145</v>
      </c>
      <c r="B34" s="4">
        <v>0</v>
      </c>
      <c r="C34" s="4">
        <v>0</v>
      </c>
      <c r="D34" s="4">
        <v>4</v>
      </c>
      <c r="E34" s="4">
        <v>1</v>
      </c>
      <c r="F34" s="4">
        <v>9</v>
      </c>
      <c r="G34" s="4">
        <v>9</v>
      </c>
      <c r="H34" s="4">
        <v>1</v>
      </c>
      <c r="I34" s="4">
        <v>4</v>
      </c>
      <c r="J34" s="4">
        <v>4</v>
      </c>
      <c r="K34" s="4">
        <v>32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146</v>
      </c>
      <c r="B35" s="4">
        <v>0</v>
      </c>
      <c r="C35" s="4">
        <v>0</v>
      </c>
      <c r="D35" s="4">
        <v>1</v>
      </c>
      <c r="E35" s="4">
        <v>3</v>
      </c>
      <c r="F35" s="4">
        <v>6</v>
      </c>
      <c r="G35" s="4">
        <v>12</v>
      </c>
      <c r="H35" s="4">
        <v>2</v>
      </c>
      <c r="I35" s="4">
        <v>3</v>
      </c>
      <c r="J35" s="4">
        <v>1</v>
      </c>
      <c r="K35" s="4">
        <v>28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147</v>
      </c>
      <c r="B36" s="4">
        <v>0</v>
      </c>
      <c r="C36" s="4">
        <v>0</v>
      </c>
      <c r="D36" s="4">
        <v>0</v>
      </c>
      <c r="E36" s="4">
        <v>2</v>
      </c>
      <c r="F36" s="4">
        <v>0</v>
      </c>
      <c r="G36" s="4">
        <v>3</v>
      </c>
      <c r="H36" s="4">
        <v>6</v>
      </c>
      <c r="I36" s="4">
        <v>0</v>
      </c>
      <c r="J36" s="4">
        <v>1</v>
      </c>
      <c r="K36" s="4">
        <v>12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4">
        <v>2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151</v>
      </c>
      <c r="B39" s="444">
        <v>0</v>
      </c>
      <c r="C39" s="444">
        <v>0</v>
      </c>
      <c r="D39" s="444">
        <v>5</v>
      </c>
      <c r="E39" s="444">
        <v>6</v>
      </c>
      <c r="F39" s="444">
        <v>15</v>
      </c>
      <c r="G39" s="444">
        <v>25</v>
      </c>
      <c r="H39" s="444">
        <v>10</v>
      </c>
      <c r="I39" s="444">
        <v>7</v>
      </c>
      <c r="J39" s="444">
        <v>6</v>
      </c>
      <c r="K39" s="444">
        <v>74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152</v>
      </c>
      <c r="B41" s="8">
        <f>B39+B31+B22</f>
        <v>29</v>
      </c>
      <c r="C41" s="8">
        <f aca="true" t="shared" si="1" ref="C41:K41">C39+C31+C22</f>
        <v>223</v>
      </c>
      <c r="D41" s="8">
        <f t="shared" si="1"/>
        <v>3815</v>
      </c>
      <c r="E41" s="8">
        <f t="shared" si="1"/>
        <v>11108</v>
      </c>
      <c r="F41" s="8">
        <f t="shared" si="1"/>
        <v>12811</v>
      </c>
      <c r="G41" s="8">
        <f t="shared" si="1"/>
        <v>16483</v>
      </c>
      <c r="H41" s="8">
        <f t="shared" si="1"/>
        <v>10157</v>
      </c>
      <c r="I41" s="8">
        <f t="shared" si="1"/>
        <v>4940</v>
      </c>
      <c r="J41" s="8">
        <f t="shared" si="1"/>
        <v>2260</v>
      </c>
      <c r="K41" s="8">
        <f t="shared" si="1"/>
        <v>61826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210</v>
      </c>
      <c r="B42" s="3">
        <v>0</v>
      </c>
      <c r="C42" s="3">
        <v>0</v>
      </c>
      <c r="D42" s="3">
        <v>0</v>
      </c>
      <c r="E42" s="3">
        <v>0</v>
      </c>
      <c r="F42" s="3">
        <v>2</v>
      </c>
      <c r="G42" s="3">
        <v>3</v>
      </c>
      <c r="H42" s="3">
        <v>0</v>
      </c>
      <c r="I42" s="3">
        <v>0</v>
      </c>
      <c r="J42" s="3">
        <v>0</v>
      </c>
      <c r="K42" s="3">
        <v>5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153</v>
      </c>
      <c r="B43" s="22">
        <f>B41+B10</f>
        <v>91</v>
      </c>
      <c r="C43" s="22">
        <f>C41+C10</f>
        <v>654</v>
      </c>
      <c r="D43" s="22">
        <f>D41+D10</f>
        <v>5536</v>
      </c>
      <c r="E43" s="22">
        <f aca="true" t="shared" si="2" ref="E43:J43">E41+E10</f>
        <v>14016</v>
      </c>
      <c r="F43" s="22">
        <f t="shared" si="2"/>
        <v>16119</v>
      </c>
      <c r="G43" s="22">
        <f t="shared" si="2"/>
        <v>20917</v>
      </c>
      <c r="H43" s="22">
        <f t="shared" si="2"/>
        <v>12759</v>
      </c>
      <c r="I43" s="22">
        <f t="shared" si="2"/>
        <v>6105</v>
      </c>
      <c r="J43" s="22">
        <f t="shared" si="2"/>
        <v>2795</v>
      </c>
      <c r="K43" s="22">
        <f>K41+K10+K42</f>
        <v>78997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9">
      <selection activeCell="D71" sqref="D71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214</v>
      </c>
      <c r="B1" s="1"/>
      <c r="C1" s="1"/>
      <c r="D1" s="1"/>
      <c r="E1" s="71" t="str">
        <f>couverture!A34</f>
        <v>Situation au 1er avril 2013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1</v>
      </c>
      <c r="C4" s="445">
        <v>32</v>
      </c>
      <c r="D4" s="445">
        <v>515</v>
      </c>
      <c r="E4" s="445">
        <v>1627</v>
      </c>
      <c r="F4" s="445">
        <v>2253</v>
      </c>
      <c r="G4" s="445">
        <v>2893</v>
      </c>
      <c r="H4" s="445">
        <v>1099</v>
      </c>
      <c r="I4" s="445">
        <v>317</v>
      </c>
      <c r="J4" s="445">
        <v>105</v>
      </c>
      <c r="K4" s="454">
        <v>8842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>
        <v>0</v>
      </c>
      <c r="C5" s="446">
        <v>0</v>
      </c>
      <c r="D5" s="446">
        <v>0</v>
      </c>
      <c r="E5" s="446">
        <v>0</v>
      </c>
      <c r="F5" s="446">
        <v>0</v>
      </c>
      <c r="G5" s="446">
        <v>0</v>
      </c>
      <c r="H5" s="446">
        <v>0</v>
      </c>
      <c r="I5" s="446">
        <v>0</v>
      </c>
      <c r="J5" s="446">
        <v>0</v>
      </c>
      <c r="K5" s="455"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1</v>
      </c>
      <c r="C6" s="442">
        <v>1</v>
      </c>
      <c r="D6" s="442">
        <v>4</v>
      </c>
      <c r="E6" s="442">
        <v>20</v>
      </c>
      <c r="F6" s="442">
        <v>28</v>
      </c>
      <c r="G6" s="442">
        <v>72</v>
      </c>
      <c r="H6" s="442">
        <v>91</v>
      </c>
      <c r="I6" s="442">
        <v>51</v>
      </c>
      <c r="J6" s="442">
        <v>29</v>
      </c>
      <c r="K6" s="456">
        <v>297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1</v>
      </c>
      <c r="D7" s="443">
        <v>42</v>
      </c>
      <c r="E7" s="443">
        <v>176</v>
      </c>
      <c r="F7" s="443">
        <v>399</v>
      </c>
      <c r="G7" s="443">
        <v>887</v>
      </c>
      <c r="H7" s="443">
        <v>755</v>
      </c>
      <c r="I7" s="443">
        <v>594</v>
      </c>
      <c r="J7" s="443">
        <v>314</v>
      </c>
      <c r="K7" s="456">
        <v>3168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1</v>
      </c>
      <c r="C8" s="447">
        <v>2</v>
      </c>
      <c r="D8" s="447">
        <v>46</v>
      </c>
      <c r="E8" s="447">
        <v>196</v>
      </c>
      <c r="F8" s="447">
        <v>427</v>
      </c>
      <c r="G8" s="447">
        <v>959</v>
      </c>
      <c r="H8" s="447">
        <v>846</v>
      </c>
      <c r="I8" s="447">
        <v>645</v>
      </c>
      <c r="J8" s="447">
        <v>343</v>
      </c>
      <c r="K8" s="457">
        <v>3465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55"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1</v>
      </c>
      <c r="C10" s="442">
        <v>3</v>
      </c>
      <c r="D10" s="442">
        <v>35</v>
      </c>
      <c r="E10" s="442">
        <v>92</v>
      </c>
      <c r="F10" s="442">
        <v>103</v>
      </c>
      <c r="G10" s="442">
        <v>201</v>
      </c>
      <c r="H10" s="442">
        <v>123</v>
      </c>
      <c r="I10" s="442">
        <v>30</v>
      </c>
      <c r="J10" s="442">
        <v>12</v>
      </c>
      <c r="K10" s="458">
        <v>600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5</v>
      </c>
      <c r="C11" s="443">
        <v>71</v>
      </c>
      <c r="D11" s="443">
        <v>1344</v>
      </c>
      <c r="E11" s="443">
        <v>3954</v>
      </c>
      <c r="F11" s="443">
        <v>4042</v>
      </c>
      <c r="G11" s="443">
        <v>4254</v>
      </c>
      <c r="H11" s="443">
        <v>2029</v>
      </c>
      <c r="I11" s="443">
        <v>650</v>
      </c>
      <c r="J11" s="443">
        <v>151</v>
      </c>
      <c r="K11" s="458">
        <v>16500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6</v>
      </c>
      <c r="C12" s="447">
        <v>74</v>
      </c>
      <c r="D12" s="447">
        <v>1379</v>
      </c>
      <c r="E12" s="447">
        <v>4046</v>
      </c>
      <c r="F12" s="447">
        <v>4145</v>
      </c>
      <c r="G12" s="447">
        <v>4455</v>
      </c>
      <c r="H12" s="447">
        <v>2152</v>
      </c>
      <c r="I12" s="447">
        <v>680</v>
      </c>
      <c r="J12" s="447">
        <v>163</v>
      </c>
      <c r="K12" s="457">
        <v>17100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59"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1</v>
      </c>
      <c r="C14" s="442">
        <v>6</v>
      </c>
      <c r="D14" s="442">
        <v>80</v>
      </c>
      <c r="E14" s="442">
        <v>246</v>
      </c>
      <c r="F14" s="442">
        <v>285</v>
      </c>
      <c r="G14" s="442">
        <v>670</v>
      </c>
      <c r="H14" s="442">
        <v>1295</v>
      </c>
      <c r="I14" s="442">
        <v>1211</v>
      </c>
      <c r="J14" s="442">
        <v>914</v>
      </c>
      <c r="K14" s="458">
        <v>4708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1</v>
      </c>
      <c r="C15" s="443">
        <v>6</v>
      </c>
      <c r="D15" s="443">
        <v>68</v>
      </c>
      <c r="E15" s="443">
        <v>345</v>
      </c>
      <c r="F15" s="443">
        <v>515</v>
      </c>
      <c r="G15" s="443">
        <v>1022</v>
      </c>
      <c r="H15" s="443">
        <v>651</v>
      </c>
      <c r="I15" s="443">
        <v>354</v>
      </c>
      <c r="J15" s="443">
        <v>159</v>
      </c>
      <c r="K15" s="456">
        <v>3121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2</v>
      </c>
      <c r="C16" s="447">
        <v>12</v>
      </c>
      <c r="D16" s="447">
        <v>148</v>
      </c>
      <c r="E16" s="447">
        <v>591</v>
      </c>
      <c r="F16" s="447">
        <v>800</v>
      </c>
      <c r="G16" s="447">
        <v>1692</v>
      </c>
      <c r="H16" s="447">
        <v>1946</v>
      </c>
      <c r="I16" s="447">
        <v>1565</v>
      </c>
      <c r="J16" s="447">
        <v>1073</v>
      </c>
      <c r="K16" s="457">
        <v>7829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6</v>
      </c>
      <c r="E17" s="449">
        <v>14</v>
      </c>
      <c r="F17" s="449">
        <v>24</v>
      </c>
      <c r="G17" s="449">
        <v>40</v>
      </c>
      <c r="H17" s="449">
        <v>24</v>
      </c>
      <c r="I17" s="449">
        <v>13</v>
      </c>
      <c r="J17" s="449">
        <v>1</v>
      </c>
      <c r="K17" s="457">
        <v>122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>
        <v>0</v>
      </c>
      <c r="C18" s="446">
        <v>0</v>
      </c>
      <c r="D18" s="446">
        <v>0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55"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0</v>
      </c>
      <c r="D19" s="442">
        <v>5</v>
      </c>
      <c r="E19" s="442">
        <v>24</v>
      </c>
      <c r="F19" s="442">
        <v>40</v>
      </c>
      <c r="G19" s="442">
        <v>45</v>
      </c>
      <c r="H19" s="442">
        <v>58</v>
      </c>
      <c r="I19" s="442">
        <v>42</v>
      </c>
      <c r="J19" s="442">
        <v>17</v>
      </c>
      <c r="K19" s="458">
        <v>231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19</v>
      </c>
      <c r="E20" s="443">
        <v>144</v>
      </c>
      <c r="F20" s="443">
        <v>299</v>
      </c>
      <c r="G20" s="443">
        <v>508</v>
      </c>
      <c r="H20" s="443">
        <v>382</v>
      </c>
      <c r="I20" s="443">
        <v>187</v>
      </c>
      <c r="J20" s="443">
        <v>43</v>
      </c>
      <c r="K20" s="456">
        <v>1582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5</v>
      </c>
      <c r="D21" s="443">
        <v>67</v>
      </c>
      <c r="E21" s="443">
        <v>231</v>
      </c>
      <c r="F21" s="443">
        <v>310</v>
      </c>
      <c r="G21" s="443">
        <v>441</v>
      </c>
      <c r="H21" s="443">
        <v>315</v>
      </c>
      <c r="I21" s="443">
        <v>136</v>
      </c>
      <c r="J21" s="443">
        <v>65</v>
      </c>
      <c r="K21" s="456">
        <v>1570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5</v>
      </c>
      <c r="D22" s="447">
        <v>91</v>
      </c>
      <c r="E22" s="447">
        <v>399</v>
      </c>
      <c r="F22" s="447">
        <v>649</v>
      </c>
      <c r="G22" s="447">
        <v>994</v>
      </c>
      <c r="H22" s="447">
        <v>755</v>
      </c>
      <c r="I22" s="447">
        <v>365</v>
      </c>
      <c r="J22" s="447">
        <v>125</v>
      </c>
      <c r="K22" s="457">
        <v>3383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4</v>
      </c>
      <c r="C23" s="449">
        <v>30</v>
      </c>
      <c r="D23" s="449">
        <v>661</v>
      </c>
      <c r="E23" s="449">
        <v>1750</v>
      </c>
      <c r="F23" s="449">
        <v>1709</v>
      </c>
      <c r="G23" s="449">
        <v>1599</v>
      </c>
      <c r="H23" s="449">
        <v>806</v>
      </c>
      <c r="I23" s="449">
        <v>257</v>
      </c>
      <c r="J23" s="449">
        <v>55</v>
      </c>
      <c r="K23" s="457">
        <v>6871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1</v>
      </c>
      <c r="C24" s="450">
        <v>13</v>
      </c>
      <c r="D24" s="450">
        <v>204</v>
      </c>
      <c r="E24" s="450">
        <v>790</v>
      </c>
      <c r="F24" s="450">
        <v>932</v>
      </c>
      <c r="G24" s="450">
        <v>1231</v>
      </c>
      <c r="H24" s="450">
        <v>837</v>
      </c>
      <c r="I24" s="450">
        <v>399</v>
      </c>
      <c r="J24" s="450">
        <v>167</v>
      </c>
      <c r="K24" s="460">
        <v>4574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9</v>
      </c>
      <c r="E25" s="443">
        <v>34</v>
      </c>
      <c r="F25" s="443">
        <v>62</v>
      </c>
      <c r="G25" s="443">
        <v>99</v>
      </c>
      <c r="H25" s="443">
        <v>64</v>
      </c>
      <c r="I25" s="443">
        <v>24</v>
      </c>
      <c r="J25" s="443">
        <v>14</v>
      </c>
      <c r="K25" s="456">
        <v>306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1</v>
      </c>
      <c r="C26" s="447">
        <v>13</v>
      </c>
      <c r="D26" s="447">
        <v>213</v>
      </c>
      <c r="E26" s="447">
        <v>824</v>
      </c>
      <c r="F26" s="447">
        <v>994</v>
      </c>
      <c r="G26" s="447">
        <v>1330</v>
      </c>
      <c r="H26" s="447">
        <v>901</v>
      </c>
      <c r="I26" s="447">
        <v>423</v>
      </c>
      <c r="J26" s="447">
        <v>181</v>
      </c>
      <c r="K26" s="457">
        <v>4880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11</v>
      </c>
      <c r="C27" s="449">
        <v>45</v>
      </c>
      <c r="D27" s="449">
        <v>597</v>
      </c>
      <c r="E27" s="449">
        <v>1133</v>
      </c>
      <c r="F27" s="449">
        <v>1023</v>
      </c>
      <c r="G27" s="449">
        <v>1238</v>
      </c>
      <c r="H27" s="449">
        <v>670</v>
      </c>
      <c r="I27" s="449">
        <v>184</v>
      </c>
      <c r="J27" s="449">
        <v>36</v>
      </c>
      <c r="K27" s="457">
        <v>4937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>
        <v>0</v>
      </c>
      <c r="C28" s="446">
        <v>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55"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1</v>
      </c>
      <c r="D29" s="442">
        <v>60</v>
      </c>
      <c r="E29" s="442">
        <v>87</v>
      </c>
      <c r="F29" s="442">
        <v>97</v>
      </c>
      <c r="G29" s="442">
        <v>116</v>
      </c>
      <c r="H29" s="442">
        <v>62</v>
      </c>
      <c r="I29" s="442">
        <v>24</v>
      </c>
      <c r="J29" s="442">
        <v>7</v>
      </c>
      <c r="K29" s="461">
        <v>454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209</v>
      </c>
      <c r="B30" s="443">
        <v>0</v>
      </c>
      <c r="C30" s="443">
        <v>0</v>
      </c>
      <c r="D30" s="443">
        <v>2</v>
      </c>
      <c r="E30" s="443">
        <v>4</v>
      </c>
      <c r="F30" s="443">
        <v>9</v>
      </c>
      <c r="G30" s="443">
        <v>10</v>
      </c>
      <c r="H30" s="443">
        <v>9</v>
      </c>
      <c r="I30" s="443">
        <v>6</v>
      </c>
      <c r="J30" s="443">
        <v>1</v>
      </c>
      <c r="K30" s="462">
        <v>41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3</v>
      </c>
      <c r="C31" s="443">
        <v>9</v>
      </c>
      <c r="D31" s="443">
        <v>97</v>
      </c>
      <c r="E31" s="443">
        <v>437</v>
      </c>
      <c r="F31" s="443">
        <v>681</v>
      </c>
      <c r="G31" s="443">
        <v>1157</v>
      </c>
      <c r="H31" s="443">
        <v>887</v>
      </c>
      <c r="I31" s="443">
        <v>461</v>
      </c>
      <c r="J31" s="443">
        <v>170</v>
      </c>
      <c r="K31" s="462">
        <v>3902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3</v>
      </c>
      <c r="C32" s="451">
        <v>10</v>
      </c>
      <c r="D32" s="451">
        <v>159</v>
      </c>
      <c r="E32" s="451">
        <v>528</v>
      </c>
      <c r="F32" s="451">
        <v>787</v>
      </c>
      <c r="G32" s="451">
        <v>1283</v>
      </c>
      <c r="H32" s="451">
        <v>958</v>
      </c>
      <c r="I32" s="451">
        <v>491</v>
      </c>
      <c r="J32" s="451">
        <v>178</v>
      </c>
      <c r="K32" s="463">
        <v>4397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29</v>
      </c>
      <c r="C33" s="464">
        <v>223</v>
      </c>
      <c r="D33" s="464">
        <v>3815</v>
      </c>
      <c r="E33" s="464">
        <v>11108</v>
      </c>
      <c r="F33" s="464">
        <v>12811</v>
      </c>
      <c r="G33" s="464">
        <v>16483</v>
      </c>
      <c r="H33" s="464">
        <v>10157</v>
      </c>
      <c r="I33" s="464">
        <v>4940</v>
      </c>
      <c r="J33" s="464">
        <v>2260</v>
      </c>
      <c r="K33" s="464">
        <v>61826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1">
      <selection activeCell="D71" sqref="D71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154</v>
      </c>
      <c r="B1" s="71" t="s">
        <v>173</v>
      </c>
      <c r="C1" s="1"/>
      <c r="D1" s="1"/>
      <c r="E1" s="1"/>
      <c r="F1" s="71" t="str">
        <f>couverture!A34</f>
        <v>Situation au 1er avril 2013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215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131</v>
      </c>
      <c r="B5" s="442">
        <v>3</v>
      </c>
      <c r="C5" s="442">
        <v>13</v>
      </c>
      <c r="D5" s="442">
        <v>21</v>
      </c>
      <c r="E5" s="442">
        <v>68</v>
      </c>
      <c r="F5" s="442">
        <v>86</v>
      </c>
      <c r="G5" s="442">
        <v>145</v>
      </c>
      <c r="H5" s="442">
        <v>90</v>
      </c>
      <c r="I5" s="442">
        <v>44</v>
      </c>
      <c r="J5" s="442">
        <v>7</v>
      </c>
      <c r="K5" s="4">
        <v>477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2">
        <v>0</v>
      </c>
      <c r="C6" s="442">
        <v>4</v>
      </c>
      <c r="D6" s="442">
        <v>5</v>
      </c>
      <c r="E6" s="442">
        <v>7</v>
      </c>
      <c r="F6" s="442">
        <v>13</v>
      </c>
      <c r="G6" s="442">
        <v>16</v>
      </c>
      <c r="H6" s="442">
        <v>15</v>
      </c>
      <c r="I6" s="442">
        <v>9</v>
      </c>
      <c r="J6" s="442">
        <v>0</v>
      </c>
      <c r="K6" s="4">
        <v>69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2">
        <v>0</v>
      </c>
      <c r="C7" s="442">
        <v>0</v>
      </c>
      <c r="D7" s="442">
        <v>11</v>
      </c>
      <c r="E7" s="442">
        <v>10</v>
      </c>
      <c r="F7" s="442">
        <v>12</v>
      </c>
      <c r="G7" s="442">
        <v>13</v>
      </c>
      <c r="H7" s="442">
        <v>10</v>
      </c>
      <c r="I7" s="442">
        <v>4</v>
      </c>
      <c r="J7" s="442">
        <v>1</v>
      </c>
      <c r="K7" s="4">
        <v>61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133</v>
      </c>
      <c r="B8" s="442">
        <v>0</v>
      </c>
      <c r="C8" s="442">
        <v>2</v>
      </c>
      <c r="D8" s="442">
        <v>8</v>
      </c>
      <c r="E8" s="442">
        <v>12</v>
      </c>
      <c r="F8" s="442">
        <v>8</v>
      </c>
      <c r="G8" s="442">
        <v>28</v>
      </c>
      <c r="H8" s="442">
        <v>27</v>
      </c>
      <c r="I8" s="442">
        <v>13</v>
      </c>
      <c r="J8" s="442">
        <v>2</v>
      </c>
      <c r="K8" s="4">
        <v>100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134</v>
      </c>
      <c r="B9" s="5">
        <v>3</v>
      </c>
      <c r="C9" s="5">
        <v>19</v>
      </c>
      <c r="D9" s="5">
        <v>45</v>
      </c>
      <c r="E9" s="5">
        <v>97</v>
      </c>
      <c r="F9" s="5">
        <v>119</v>
      </c>
      <c r="G9" s="5">
        <v>202</v>
      </c>
      <c r="H9" s="5">
        <v>142</v>
      </c>
      <c r="I9" s="5">
        <v>70</v>
      </c>
      <c r="J9" s="5">
        <v>10</v>
      </c>
      <c r="K9" s="5">
        <v>707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v>5</v>
      </c>
      <c r="C14" s="4">
        <v>4</v>
      </c>
      <c r="D14" s="4">
        <v>44</v>
      </c>
      <c r="E14" s="4">
        <v>73</v>
      </c>
      <c r="F14" s="4">
        <v>107</v>
      </c>
      <c r="G14" s="4">
        <v>123</v>
      </c>
      <c r="H14" s="4">
        <v>71</v>
      </c>
      <c r="I14" s="4">
        <v>11</v>
      </c>
      <c r="J14" s="4">
        <v>3</v>
      </c>
      <c r="K14" s="4">
        <v>441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v>2</v>
      </c>
      <c r="C15" s="4">
        <v>1</v>
      </c>
      <c r="D15" s="4">
        <v>28</v>
      </c>
      <c r="E15" s="4">
        <v>86</v>
      </c>
      <c r="F15" s="4">
        <v>90</v>
      </c>
      <c r="G15" s="4">
        <v>112</v>
      </c>
      <c r="H15" s="4">
        <v>61</v>
      </c>
      <c r="I15" s="4">
        <v>23</v>
      </c>
      <c r="J15" s="4">
        <v>4</v>
      </c>
      <c r="K15" s="4">
        <v>407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137</v>
      </c>
      <c r="B16" s="4">
        <v>0</v>
      </c>
      <c r="C16" s="4">
        <v>0</v>
      </c>
      <c r="D16" s="4">
        <v>16</v>
      </c>
      <c r="E16" s="4">
        <v>77</v>
      </c>
      <c r="F16" s="4">
        <v>119</v>
      </c>
      <c r="G16" s="4">
        <v>149</v>
      </c>
      <c r="H16" s="4">
        <v>125</v>
      </c>
      <c r="I16" s="4">
        <v>49</v>
      </c>
      <c r="J16" s="4">
        <v>14</v>
      </c>
      <c r="K16" s="4">
        <v>549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v>0</v>
      </c>
      <c r="C17" s="4">
        <v>0</v>
      </c>
      <c r="D17" s="4">
        <v>8</v>
      </c>
      <c r="E17" s="4">
        <v>19</v>
      </c>
      <c r="F17" s="4">
        <v>35</v>
      </c>
      <c r="G17" s="4">
        <v>43</v>
      </c>
      <c r="H17" s="4">
        <v>39</v>
      </c>
      <c r="I17" s="4">
        <v>18</v>
      </c>
      <c r="J17" s="4">
        <v>2</v>
      </c>
      <c r="K17" s="4">
        <v>164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v>0</v>
      </c>
      <c r="C18" s="4">
        <v>0</v>
      </c>
      <c r="D18" s="4">
        <v>4</v>
      </c>
      <c r="E18" s="4">
        <v>3</v>
      </c>
      <c r="F18" s="4">
        <v>11</v>
      </c>
      <c r="G18" s="4">
        <v>19</v>
      </c>
      <c r="H18" s="4">
        <v>22</v>
      </c>
      <c r="I18" s="4">
        <v>7</v>
      </c>
      <c r="J18" s="4">
        <v>3</v>
      </c>
      <c r="K18" s="4">
        <v>69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v>0</v>
      </c>
      <c r="C19" s="4">
        <v>0</v>
      </c>
      <c r="D19" s="4">
        <v>5</v>
      </c>
      <c r="E19" s="4">
        <v>2</v>
      </c>
      <c r="F19" s="4">
        <v>8</v>
      </c>
      <c r="G19" s="4">
        <v>21</v>
      </c>
      <c r="H19" s="4">
        <v>11</v>
      </c>
      <c r="I19" s="4">
        <v>17</v>
      </c>
      <c r="J19" s="4">
        <v>2</v>
      </c>
      <c r="K19" s="4">
        <v>66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v>0</v>
      </c>
      <c r="C20" s="4">
        <v>0</v>
      </c>
      <c r="D20" s="4">
        <v>0</v>
      </c>
      <c r="E20" s="4">
        <v>1</v>
      </c>
      <c r="F20" s="4">
        <v>3</v>
      </c>
      <c r="G20" s="4">
        <v>9</v>
      </c>
      <c r="H20" s="4">
        <v>11</v>
      </c>
      <c r="I20" s="4">
        <v>10</v>
      </c>
      <c r="J20" s="4">
        <v>4</v>
      </c>
      <c r="K20" s="4">
        <v>38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142</v>
      </c>
      <c r="B21" s="444">
        <v>7</v>
      </c>
      <c r="C21" s="444">
        <v>5</v>
      </c>
      <c r="D21" s="444">
        <v>105</v>
      </c>
      <c r="E21" s="444">
        <v>261</v>
      </c>
      <c r="F21" s="444">
        <v>373</v>
      </c>
      <c r="G21" s="444">
        <v>476</v>
      </c>
      <c r="H21" s="444">
        <v>340</v>
      </c>
      <c r="I21" s="444">
        <v>135</v>
      </c>
      <c r="J21" s="444">
        <v>32</v>
      </c>
      <c r="K21" s="444">
        <v>1734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145</v>
      </c>
      <c r="B25" s="4">
        <v>0</v>
      </c>
      <c r="C25" s="4">
        <v>1</v>
      </c>
      <c r="D25" s="4">
        <v>1</v>
      </c>
      <c r="E25" s="4">
        <v>2</v>
      </c>
      <c r="F25" s="4">
        <v>1</v>
      </c>
      <c r="G25" s="4">
        <v>4</v>
      </c>
      <c r="H25" s="4">
        <v>2</v>
      </c>
      <c r="I25" s="4">
        <v>2</v>
      </c>
      <c r="J25" s="4">
        <v>0</v>
      </c>
      <c r="K25" s="4">
        <v>13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v>0</v>
      </c>
      <c r="C26" s="4">
        <v>0</v>
      </c>
      <c r="D26" s="4">
        <v>1</v>
      </c>
      <c r="E26" s="4">
        <v>6</v>
      </c>
      <c r="F26" s="4">
        <v>9</v>
      </c>
      <c r="G26" s="4">
        <v>32</v>
      </c>
      <c r="H26" s="4">
        <v>35</v>
      </c>
      <c r="I26" s="4">
        <v>14</v>
      </c>
      <c r="J26" s="4">
        <v>6</v>
      </c>
      <c r="K26" s="4">
        <v>103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v>0</v>
      </c>
      <c r="C27" s="4">
        <v>0</v>
      </c>
      <c r="D27" s="4">
        <v>0</v>
      </c>
      <c r="E27" s="4">
        <v>2</v>
      </c>
      <c r="F27" s="4">
        <v>13</v>
      </c>
      <c r="G27" s="4">
        <v>38</v>
      </c>
      <c r="H27" s="4">
        <v>39</v>
      </c>
      <c r="I27" s="4">
        <v>20</v>
      </c>
      <c r="J27" s="4">
        <v>7</v>
      </c>
      <c r="K27" s="4">
        <v>119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101</v>
      </c>
      <c r="B28" s="4">
        <v>0</v>
      </c>
      <c r="C28" s="4">
        <v>0</v>
      </c>
      <c r="D28" s="4">
        <v>0</v>
      </c>
      <c r="E28" s="4">
        <v>1</v>
      </c>
      <c r="F28" s="4">
        <v>8</v>
      </c>
      <c r="G28" s="4">
        <v>20</v>
      </c>
      <c r="H28" s="4">
        <v>36</v>
      </c>
      <c r="I28" s="4">
        <v>28</v>
      </c>
      <c r="J28" s="4">
        <v>10</v>
      </c>
      <c r="K28" s="4">
        <v>103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  <c r="H29" s="4">
        <v>2</v>
      </c>
      <c r="I29" s="4">
        <v>3</v>
      </c>
      <c r="J29" s="4">
        <v>3</v>
      </c>
      <c r="K29" s="4">
        <v>11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149</v>
      </c>
      <c r="B30" s="444">
        <v>0</v>
      </c>
      <c r="C30" s="444">
        <v>1</v>
      </c>
      <c r="D30" s="444">
        <v>2</v>
      </c>
      <c r="E30" s="444">
        <v>11</v>
      </c>
      <c r="F30" s="444">
        <v>31</v>
      </c>
      <c r="G30" s="444">
        <v>97</v>
      </c>
      <c r="H30" s="444">
        <v>114</v>
      </c>
      <c r="I30" s="444">
        <v>67</v>
      </c>
      <c r="J30" s="444">
        <v>26</v>
      </c>
      <c r="K30" s="444">
        <v>349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145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151</v>
      </c>
      <c r="B38" s="444">
        <v>0</v>
      </c>
      <c r="C38" s="444">
        <v>0</v>
      </c>
      <c r="D38" s="444">
        <v>0</v>
      </c>
      <c r="E38" s="444">
        <v>0</v>
      </c>
      <c r="F38" s="444">
        <v>1</v>
      </c>
      <c r="G38" s="444">
        <v>0</v>
      </c>
      <c r="H38" s="444">
        <v>0</v>
      </c>
      <c r="I38" s="444">
        <v>1</v>
      </c>
      <c r="J38" s="444">
        <v>0</v>
      </c>
      <c r="K38" s="444">
        <v>2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152</v>
      </c>
      <c r="B40" s="8">
        <v>7</v>
      </c>
      <c r="C40" s="8">
        <v>6</v>
      </c>
      <c r="D40" s="8">
        <v>107</v>
      </c>
      <c r="E40" s="8">
        <v>272</v>
      </c>
      <c r="F40" s="8">
        <v>405</v>
      </c>
      <c r="G40" s="8">
        <v>573</v>
      </c>
      <c r="H40" s="8">
        <v>454</v>
      </c>
      <c r="I40" s="8">
        <v>203</v>
      </c>
      <c r="J40" s="8">
        <v>58</v>
      </c>
      <c r="K40" s="8">
        <v>2085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153</v>
      </c>
      <c r="B42" s="22">
        <v>10</v>
      </c>
      <c r="C42" s="22">
        <v>25</v>
      </c>
      <c r="D42" s="22">
        <v>152</v>
      </c>
      <c r="E42" s="22">
        <v>369</v>
      </c>
      <c r="F42" s="22">
        <v>524</v>
      </c>
      <c r="G42" s="22">
        <v>775</v>
      </c>
      <c r="H42" s="22">
        <v>596</v>
      </c>
      <c r="I42" s="22">
        <v>273</v>
      </c>
      <c r="J42" s="22">
        <v>68</v>
      </c>
      <c r="K42" s="22">
        <v>2792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B19">
      <selection activeCell="D71" sqref="D71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154</v>
      </c>
      <c r="B1" s="64"/>
      <c r="C1" s="71" t="s">
        <v>173</v>
      </c>
      <c r="D1" s="64"/>
      <c r="E1" s="64"/>
      <c r="F1" s="403" t="str">
        <f>couverture!A34</f>
        <v>Situation au 1er avril 2013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216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0</v>
      </c>
      <c r="C4" s="445">
        <v>1</v>
      </c>
      <c r="D4" s="445">
        <v>25</v>
      </c>
      <c r="E4" s="445">
        <v>79</v>
      </c>
      <c r="F4" s="445">
        <v>77</v>
      </c>
      <c r="G4" s="445">
        <v>94</v>
      </c>
      <c r="H4" s="445">
        <v>65</v>
      </c>
      <c r="I4" s="445">
        <v>19</v>
      </c>
      <c r="J4" s="445">
        <v>3</v>
      </c>
      <c r="K4" s="454">
        <v>363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/>
      <c r="C5" s="446"/>
      <c r="D5" s="446"/>
      <c r="E5" s="446"/>
      <c r="F5" s="446"/>
      <c r="G5" s="446"/>
      <c r="H5" s="446"/>
      <c r="I5" s="446"/>
      <c r="J5" s="446"/>
      <c r="K5" s="45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0</v>
      </c>
      <c r="D6" s="442">
        <v>0</v>
      </c>
      <c r="E6" s="442">
        <v>1</v>
      </c>
      <c r="F6" s="442">
        <v>5</v>
      </c>
      <c r="G6" s="442">
        <v>17</v>
      </c>
      <c r="H6" s="442">
        <v>27</v>
      </c>
      <c r="I6" s="442">
        <v>4</v>
      </c>
      <c r="J6" s="442">
        <v>2</v>
      </c>
      <c r="K6" s="455">
        <v>56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0</v>
      </c>
      <c r="D7" s="443">
        <v>4</v>
      </c>
      <c r="E7" s="443">
        <v>19</v>
      </c>
      <c r="F7" s="443">
        <v>17</v>
      </c>
      <c r="G7" s="443">
        <v>53</v>
      </c>
      <c r="H7" s="443">
        <v>53</v>
      </c>
      <c r="I7" s="443">
        <v>47</v>
      </c>
      <c r="J7" s="443">
        <v>16</v>
      </c>
      <c r="K7" s="456">
        <v>209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0</v>
      </c>
      <c r="D8" s="447">
        <v>4</v>
      </c>
      <c r="E8" s="447">
        <v>20</v>
      </c>
      <c r="F8" s="447">
        <v>22</v>
      </c>
      <c r="G8" s="447">
        <v>70</v>
      </c>
      <c r="H8" s="447">
        <v>80</v>
      </c>
      <c r="I8" s="447">
        <v>51</v>
      </c>
      <c r="J8" s="447">
        <v>18</v>
      </c>
      <c r="K8" s="457">
        <v>265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/>
      <c r="C9" s="448"/>
      <c r="D9" s="448"/>
      <c r="E9" s="448"/>
      <c r="F9" s="448"/>
      <c r="G9" s="448"/>
      <c r="H9" s="448"/>
      <c r="I9" s="448"/>
      <c r="J9" s="448"/>
      <c r="K9" s="45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0</v>
      </c>
      <c r="C10" s="442">
        <v>0</v>
      </c>
      <c r="D10" s="442">
        <v>2</v>
      </c>
      <c r="E10" s="442">
        <v>5</v>
      </c>
      <c r="F10" s="442">
        <v>17</v>
      </c>
      <c r="G10" s="442">
        <v>23</v>
      </c>
      <c r="H10" s="442">
        <v>13</v>
      </c>
      <c r="I10" s="442">
        <v>1</v>
      </c>
      <c r="J10" s="442">
        <v>1</v>
      </c>
      <c r="K10" s="458">
        <v>62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1</v>
      </c>
      <c r="C11" s="443">
        <v>2</v>
      </c>
      <c r="D11" s="443">
        <v>21</v>
      </c>
      <c r="E11" s="443">
        <v>60</v>
      </c>
      <c r="F11" s="443">
        <v>72</v>
      </c>
      <c r="G11" s="443">
        <v>87</v>
      </c>
      <c r="H11" s="443">
        <v>59</v>
      </c>
      <c r="I11" s="443">
        <v>15</v>
      </c>
      <c r="J11" s="443">
        <v>6</v>
      </c>
      <c r="K11" s="458">
        <v>323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1</v>
      </c>
      <c r="C12" s="447">
        <v>2</v>
      </c>
      <c r="D12" s="447">
        <v>23</v>
      </c>
      <c r="E12" s="447">
        <v>65</v>
      </c>
      <c r="F12" s="447">
        <v>89</v>
      </c>
      <c r="G12" s="447">
        <v>110</v>
      </c>
      <c r="H12" s="447">
        <v>72</v>
      </c>
      <c r="I12" s="447">
        <v>16</v>
      </c>
      <c r="J12" s="447">
        <v>7</v>
      </c>
      <c r="K12" s="457">
        <v>385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5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0</v>
      </c>
      <c r="C14" s="442">
        <v>0</v>
      </c>
      <c r="D14" s="442">
        <v>0</v>
      </c>
      <c r="E14" s="442">
        <v>0</v>
      </c>
      <c r="F14" s="442">
        <v>4</v>
      </c>
      <c r="G14" s="442">
        <v>8</v>
      </c>
      <c r="H14" s="442">
        <v>22</v>
      </c>
      <c r="I14" s="442">
        <v>14</v>
      </c>
      <c r="J14" s="442">
        <v>3</v>
      </c>
      <c r="K14" s="458">
        <v>51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0</v>
      </c>
      <c r="D15" s="443">
        <v>3</v>
      </c>
      <c r="E15" s="443">
        <v>3</v>
      </c>
      <c r="F15" s="443">
        <v>6</v>
      </c>
      <c r="G15" s="443">
        <v>12</v>
      </c>
      <c r="H15" s="443">
        <v>14</v>
      </c>
      <c r="I15" s="443">
        <v>4</v>
      </c>
      <c r="J15" s="443">
        <v>0</v>
      </c>
      <c r="K15" s="456">
        <v>42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0</v>
      </c>
      <c r="C16" s="447">
        <v>0</v>
      </c>
      <c r="D16" s="447">
        <v>3</v>
      </c>
      <c r="E16" s="447">
        <v>3</v>
      </c>
      <c r="F16" s="447">
        <v>10</v>
      </c>
      <c r="G16" s="447">
        <v>20</v>
      </c>
      <c r="H16" s="447">
        <v>36</v>
      </c>
      <c r="I16" s="447">
        <v>18</v>
      </c>
      <c r="J16" s="447">
        <v>3</v>
      </c>
      <c r="K16" s="457">
        <v>93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4</v>
      </c>
      <c r="E17" s="449">
        <v>7</v>
      </c>
      <c r="F17" s="449">
        <v>13</v>
      </c>
      <c r="G17" s="449">
        <v>14</v>
      </c>
      <c r="H17" s="449">
        <v>3</v>
      </c>
      <c r="I17" s="449">
        <v>4</v>
      </c>
      <c r="J17" s="449">
        <v>0</v>
      </c>
      <c r="K17" s="457">
        <v>45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0</v>
      </c>
      <c r="D19" s="442">
        <v>1</v>
      </c>
      <c r="E19" s="442">
        <v>2</v>
      </c>
      <c r="F19" s="442">
        <v>4</v>
      </c>
      <c r="G19" s="442">
        <v>4</v>
      </c>
      <c r="H19" s="442">
        <v>2</v>
      </c>
      <c r="I19" s="442">
        <v>2</v>
      </c>
      <c r="J19" s="442">
        <v>1</v>
      </c>
      <c r="K19" s="458">
        <v>16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0</v>
      </c>
      <c r="E20" s="443">
        <v>0</v>
      </c>
      <c r="F20" s="443">
        <v>9</v>
      </c>
      <c r="G20" s="443">
        <v>11</v>
      </c>
      <c r="H20" s="443">
        <v>5</v>
      </c>
      <c r="I20" s="443">
        <v>3</v>
      </c>
      <c r="J20" s="443">
        <v>1</v>
      </c>
      <c r="K20" s="456">
        <v>29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0</v>
      </c>
      <c r="D21" s="443">
        <v>0</v>
      </c>
      <c r="E21" s="443">
        <v>4</v>
      </c>
      <c r="F21" s="443">
        <v>8</v>
      </c>
      <c r="G21" s="443">
        <v>9</v>
      </c>
      <c r="H21" s="443">
        <v>14</v>
      </c>
      <c r="I21" s="443">
        <v>7</v>
      </c>
      <c r="J21" s="443">
        <v>2</v>
      </c>
      <c r="K21" s="456">
        <v>44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0</v>
      </c>
      <c r="D22" s="447">
        <v>1</v>
      </c>
      <c r="E22" s="447">
        <v>6</v>
      </c>
      <c r="F22" s="447">
        <v>21</v>
      </c>
      <c r="G22" s="447">
        <v>24</v>
      </c>
      <c r="H22" s="447">
        <v>21</v>
      </c>
      <c r="I22" s="447">
        <v>12</v>
      </c>
      <c r="J22" s="447">
        <v>4</v>
      </c>
      <c r="K22" s="457">
        <v>89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1</v>
      </c>
      <c r="C23" s="449">
        <v>1</v>
      </c>
      <c r="D23" s="449">
        <v>16</v>
      </c>
      <c r="E23" s="449">
        <v>31</v>
      </c>
      <c r="F23" s="449">
        <v>46</v>
      </c>
      <c r="G23" s="449">
        <v>62</v>
      </c>
      <c r="H23" s="449">
        <v>43</v>
      </c>
      <c r="I23" s="449">
        <v>11</v>
      </c>
      <c r="J23" s="449">
        <v>3</v>
      </c>
      <c r="K23" s="457">
        <v>214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1</v>
      </c>
      <c r="C24" s="450">
        <v>0</v>
      </c>
      <c r="D24" s="450">
        <v>1</v>
      </c>
      <c r="E24" s="450">
        <v>16</v>
      </c>
      <c r="F24" s="450">
        <v>43</v>
      </c>
      <c r="G24" s="450">
        <v>65</v>
      </c>
      <c r="H24" s="450">
        <v>63</v>
      </c>
      <c r="I24" s="450">
        <v>38</v>
      </c>
      <c r="J24" s="450">
        <v>12</v>
      </c>
      <c r="K24" s="460">
        <v>239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2</v>
      </c>
      <c r="E25" s="443">
        <v>2</v>
      </c>
      <c r="F25" s="443">
        <v>4</v>
      </c>
      <c r="G25" s="443">
        <v>9</v>
      </c>
      <c r="H25" s="443">
        <v>3</v>
      </c>
      <c r="I25" s="443">
        <v>5</v>
      </c>
      <c r="J25" s="443">
        <v>4</v>
      </c>
      <c r="K25" s="456">
        <v>29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1</v>
      </c>
      <c r="C26" s="447">
        <v>0</v>
      </c>
      <c r="D26" s="447">
        <v>3</v>
      </c>
      <c r="E26" s="447">
        <v>18</v>
      </c>
      <c r="F26" s="447">
        <v>47</v>
      </c>
      <c r="G26" s="447">
        <v>74</v>
      </c>
      <c r="H26" s="447">
        <v>66</v>
      </c>
      <c r="I26" s="447">
        <v>43</v>
      </c>
      <c r="J26" s="447">
        <v>16</v>
      </c>
      <c r="K26" s="457">
        <v>268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4</v>
      </c>
      <c r="C27" s="449">
        <v>2</v>
      </c>
      <c r="D27" s="449">
        <v>23</v>
      </c>
      <c r="E27" s="449">
        <v>23</v>
      </c>
      <c r="F27" s="449">
        <v>31</v>
      </c>
      <c r="G27" s="449">
        <v>60</v>
      </c>
      <c r="H27" s="449">
        <v>26</v>
      </c>
      <c r="I27" s="449">
        <v>8</v>
      </c>
      <c r="J27" s="449">
        <v>2</v>
      </c>
      <c r="K27" s="457">
        <v>179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0</v>
      </c>
      <c r="E29" s="442">
        <v>1</v>
      </c>
      <c r="F29" s="442">
        <v>3</v>
      </c>
      <c r="G29" s="442">
        <v>4</v>
      </c>
      <c r="H29" s="442">
        <v>2</v>
      </c>
      <c r="I29" s="442">
        <v>2</v>
      </c>
      <c r="J29" s="442">
        <v>0</v>
      </c>
      <c r="K29" s="461">
        <v>12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209</v>
      </c>
      <c r="B30" s="443">
        <v>0</v>
      </c>
      <c r="C30" s="443">
        <v>0</v>
      </c>
      <c r="D30" s="443">
        <v>1</v>
      </c>
      <c r="E30" s="443">
        <v>2</v>
      </c>
      <c r="F30" s="443">
        <v>7</v>
      </c>
      <c r="G30" s="443">
        <v>6</v>
      </c>
      <c r="H30" s="443">
        <v>7</v>
      </c>
      <c r="I30" s="443">
        <v>3</v>
      </c>
      <c r="J30" s="443">
        <v>0</v>
      </c>
      <c r="K30" s="462">
        <v>26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0</v>
      </c>
      <c r="C31" s="443">
        <v>0</v>
      </c>
      <c r="D31" s="443">
        <v>4</v>
      </c>
      <c r="E31" s="443">
        <v>17</v>
      </c>
      <c r="F31" s="443">
        <v>39</v>
      </c>
      <c r="G31" s="443">
        <v>35</v>
      </c>
      <c r="H31" s="443">
        <v>33</v>
      </c>
      <c r="I31" s="443">
        <v>16</v>
      </c>
      <c r="J31" s="443">
        <v>2</v>
      </c>
      <c r="K31" s="462">
        <v>146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0</v>
      </c>
      <c r="C32" s="451">
        <v>0</v>
      </c>
      <c r="D32" s="451">
        <v>5</v>
      </c>
      <c r="E32" s="451">
        <v>20</v>
      </c>
      <c r="F32" s="451">
        <v>49</v>
      </c>
      <c r="G32" s="451">
        <v>45</v>
      </c>
      <c r="H32" s="451">
        <v>42</v>
      </c>
      <c r="I32" s="451">
        <v>21</v>
      </c>
      <c r="J32" s="451">
        <v>2</v>
      </c>
      <c r="K32" s="463">
        <v>184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7</v>
      </c>
      <c r="C33" s="464">
        <v>6</v>
      </c>
      <c r="D33" s="464">
        <v>107</v>
      </c>
      <c r="E33" s="464">
        <v>272</v>
      </c>
      <c r="F33" s="464">
        <v>405</v>
      </c>
      <c r="G33" s="464">
        <v>573</v>
      </c>
      <c r="H33" s="464">
        <v>454</v>
      </c>
      <c r="I33" s="464">
        <v>203</v>
      </c>
      <c r="J33" s="464">
        <v>58</v>
      </c>
      <c r="K33" s="464">
        <v>2085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28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217</v>
      </c>
    </row>
    <row r="2" spans="1:2" ht="13.5" customHeight="1">
      <c r="A2" s="71" t="s">
        <v>229</v>
      </c>
      <c r="B2" s="404" t="str">
        <f>couverture!A34</f>
        <v>Situation au 1er avril 2013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v>5</v>
      </c>
      <c r="C6" s="26">
        <v>27</v>
      </c>
      <c r="D6" s="26">
        <v>87</v>
      </c>
      <c r="E6" s="26">
        <v>114</v>
      </c>
      <c r="F6" s="26">
        <v>146</v>
      </c>
      <c r="G6" s="26">
        <v>184</v>
      </c>
      <c r="H6" s="26">
        <v>107</v>
      </c>
      <c r="I6" s="26">
        <v>43</v>
      </c>
      <c r="J6" s="26">
        <v>17</v>
      </c>
      <c r="K6" s="51">
        <f>SUM(B6:J6)</f>
        <v>730</v>
      </c>
    </row>
    <row r="7" spans="1:11" ht="11.25" customHeight="1">
      <c r="A7" s="40" t="s">
        <v>132</v>
      </c>
      <c r="B7" s="26">
        <v>1</v>
      </c>
      <c r="C7" s="26">
        <v>4</v>
      </c>
      <c r="D7" s="26">
        <v>17</v>
      </c>
      <c r="E7" s="26">
        <v>29</v>
      </c>
      <c r="F7" s="26">
        <v>28</v>
      </c>
      <c r="G7" s="26">
        <v>43</v>
      </c>
      <c r="H7" s="26">
        <v>23</v>
      </c>
      <c r="I7" s="26">
        <v>18</v>
      </c>
      <c r="J7" s="26">
        <v>2</v>
      </c>
      <c r="K7" s="37">
        <f>SUM(B7:J7)</f>
        <v>165</v>
      </c>
    </row>
    <row r="8" spans="1:11" ht="11.25" customHeight="1">
      <c r="A8" s="40" t="s">
        <v>48</v>
      </c>
      <c r="B8" s="26">
        <v>0</v>
      </c>
      <c r="C8" s="26">
        <v>0</v>
      </c>
      <c r="D8" s="26">
        <v>13</v>
      </c>
      <c r="E8" s="26">
        <v>26</v>
      </c>
      <c r="F8" s="26">
        <v>20</v>
      </c>
      <c r="G8" s="26">
        <v>31</v>
      </c>
      <c r="H8" s="26">
        <v>10</v>
      </c>
      <c r="I8" s="26">
        <v>6</v>
      </c>
      <c r="J8" s="26">
        <v>3</v>
      </c>
      <c r="K8" s="37">
        <f>SUM(B8:J8)</f>
        <v>109</v>
      </c>
    </row>
    <row r="9" spans="1:11" ht="11.25" customHeight="1">
      <c r="A9" s="40" t="s">
        <v>133</v>
      </c>
      <c r="B9" s="26">
        <v>0</v>
      </c>
      <c r="C9" s="26">
        <v>4</v>
      </c>
      <c r="D9" s="26">
        <v>9</v>
      </c>
      <c r="E9" s="26">
        <v>22</v>
      </c>
      <c r="F9" s="26">
        <v>23</v>
      </c>
      <c r="G9" s="26">
        <v>26</v>
      </c>
      <c r="H9" s="26">
        <v>27</v>
      </c>
      <c r="I9" s="26">
        <v>13</v>
      </c>
      <c r="J9" s="26">
        <v>6</v>
      </c>
      <c r="K9" s="37">
        <f>SUM(B9:J9)</f>
        <v>130</v>
      </c>
    </row>
    <row r="10" spans="1:11" ht="11.25" customHeight="1">
      <c r="A10" s="41" t="s">
        <v>134</v>
      </c>
      <c r="B10" s="31">
        <v>6</v>
      </c>
      <c r="C10" s="31">
        <v>35</v>
      </c>
      <c r="D10" s="31">
        <v>126</v>
      </c>
      <c r="E10" s="31">
        <v>191</v>
      </c>
      <c r="F10" s="31">
        <v>217</v>
      </c>
      <c r="G10" s="31">
        <v>284</v>
      </c>
      <c r="H10" s="31">
        <v>167</v>
      </c>
      <c r="I10" s="31">
        <v>80</v>
      </c>
      <c r="J10" s="31">
        <v>28</v>
      </c>
      <c r="K10" s="52">
        <f>SUM(B10:J10)</f>
        <v>1134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3</v>
      </c>
      <c r="C15" s="26">
        <v>14</v>
      </c>
      <c r="D15" s="26">
        <v>46</v>
      </c>
      <c r="E15" s="26">
        <v>111</v>
      </c>
      <c r="F15" s="26">
        <v>85</v>
      </c>
      <c r="G15" s="26">
        <v>79</v>
      </c>
      <c r="H15" s="26">
        <v>34</v>
      </c>
      <c r="I15" s="26">
        <v>17</v>
      </c>
      <c r="J15" s="26">
        <v>1</v>
      </c>
      <c r="K15" s="51">
        <f aca="true" t="shared" si="0" ref="K15:K22">SUM(B15:J15)</f>
        <v>390</v>
      </c>
    </row>
    <row r="16" spans="1:11" ht="11.25" customHeight="1">
      <c r="A16" s="40" t="s">
        <v>69</v>
      </c>
      <c r="B16" s="26">
        <v>2</v>
      </c>
      <c r="C16" s="26">
        <v>9</v>
      </c>
      <c r="D16" s="26">
        <v>54</v>
      </c>
      <c r="E16" s="26">
        <v>114</v>
      </c>
      <c r="F16" s="26">
        <v>112</v>
      </c>
      <c r="G16" s="26">
        <v>141</v>
      </c>
      <c r="H16" s="26">
        <v>54</v>
      </c>
      <c r="I16" s="26">
        <v>24</v>
      </c>
      <c r="J16" s="26">
        <v>2</v>
      </c>
      <c r="K16" s="37">
        <f t="shared" si="0"/>
        <v>512</v>
      </c>
    </row>
    <row r="17" spans="1:11" ht="11.25" customHeight="1">
      <c r="A17" s="40" t="s">
        <v>137</v>
      </c>
      <c r="B17" s="26">
        <v>1</v>
      </c>
      <c r="C17" s="26">
        <v>7</v>
      </c>
      <c r="D17" s="26">
        <v>160</v>
      </c>
      <c r="E17" s="26">
        <v>351</v>
      </c>
      <c r="F17" s="26">
        <v>316</v>
      </c>
      <c r="G17" s="26">
        <v>312</v>
      </c>
      <c r="H17" s="26">
        <v>197</v>
      </c>
      <c r="I17" s="26">
        <v>68</v>
      </c>
      <c r="J17" s="26">
        <v>16</v>
      </c>
      <c r="K17" s="37">
        <f t="shared" si="0"/>
        <v>1428</v>
      </c>
    </row>
    <row r="18" spans="1:11" ht="11.25" customHeight="1">
      <c r="A18" s="40" t="s">
        <v>138</v>
      </c>
      <c r="B18" s="26">
        <v>0</v>
      </c>
      <c r="C18" s="26">
        <v>3</v>
      </c>
      <c r="D18" s="26">
        <v>58</v>
      </c>
      <c r="E18" s="26">
        <v>180</v>
      </c>
      <c r="F18" s="26">
        <v>146</v>
      </c>
      <c r="G18" s="26">
        <v>170</v>
      </c>
      <c r="H18" s="26">
        <v>79</v>
      </c>
      <c r="I18" s="26">
        <v>33</v>
      </c>
      <c r="J18" s="26">
        <v>9</v>
      </c>
      <c r="K18" s="37">
        <f t="shared" si="0"/>
        <v>678</v>
      </c>
    </row>
    <row r="19" spans="1:11" ht="11.25" customHeight="1">
      <c r="A19" s="40" t="s">
        <v>139</v>
      </c>
      <c r="B19" s="26">
        <v>0</v>
      </c>
      <c r="C19" s="26">
        <v>1</v>
      </c>
      <c r="D19" s="26">
        <v>11</v>
      </c>
      <c r="E19" s="26">
        <v>50</v>
      </c>
      <c r="F19" s="26">
        <v>37</v>
      </c>
      <c r="G19" s="26">
        <v>66</v>
      </c>
      <c r="H19" s="26">
        <v>35</v>
      </c>
      <c r="I19" s="26">
        <v>14</v>
      </c>
      <c r="J19" s="26">
        <v>10</v>
      </c>
      <c r="K19" s="37">
        <f t="shared" si="0"/>
        <v>224</v>
      </c>
    </row>
    <row r="20" spans="1:11" ht="11.25" customHeight="1">
      <c r="A20" s="40" t="s">
        <v>140</v>
      </c>
      <c r="B20" s="26">
        <v>0</v>
      </c>
      <c r="C20" s="26">
        <v>0</v>
      </c>
      <c r="D20" s="26">
        <v>5</v>
      </c>
      <c r="E20" s="26">
        <v>28</v>
      </c>
      <c r="F20" s="26">
        <v>28</v>
      </c>
      <c r="G20" s="26">
        <v>36</v>
      </c>
      <c r="H20" s="26">
        <v>23</v>
      </c>
      <c r="I20" s="26">
        <v>14</v>
      </c>
      <c r="J20" s="26">
        <v>8</v>
      </c>
      <c r="K20" s="37">
        <f t="shared" si="0"/>
        <v>142</v>
      </c>
    </row>
    <row r="21" spans="1:11" ht="11.25" customHeight="1">
      <c r="A21" s="40" t="s">
        <v>141</v>
      </c>
      <c r="B21" s="26">
        <v>0</v>
      </c>
      <c r="C21" s="26">
        <v>0</v>
      </c>
      <c r="D21" s="26">
        <v>1</v>
      </c>
      <c r="E21" s="26">
        <v>3</v>
      </c>
      <c r="F21" s="26">
        <v>9</v>
      </c>
      <c r="G21" s="26">
        <v>12</v>
      </c>
      <c r="H21" s="26">
        <v>7</v>
      </c>
      <c r="I21" s="26">
        <v>6</v>
      </c>
      <c r="J21" s="26">
        <v>6</v>
      </c>
      <c r="K21" s="37">
        <f t="shared" si="0"/>
        <v>44</v>
      </c>
    </row>
    <row r="22" spans="1:11" ht="11.25" customHeight="1">
      <c r="A22" s="41" t="s">
        <v>142</v>
      </c>
      <c r="B22" s="31">
        <v>6</v>
      </c>
      <c r="C22" s="31">
        <v>34</v>
      </c>
      <c r="D22" s="31">
        <v>335</v>
      </c>
      <c r="E22" s="31">
        <v>837</v>
      </c>
      <c r="F22" s="31">
        <v>733</v>
      </c>
      <c r="G22" s="31">
        <v>816</v>
      </c>
      <c r="H22" s="31">
        <v>429</v>
      </c>
      <c r="I22" s="31">
        <v>176</v>
      </c>
      <c r="J22" s="31">
        <v>52</v>
      </c>
      <c r="K22" s="52">
        <f t="shared" si="0"/>
        <v>3418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v>0</v>
      </c>
      <c r="C26" s="26">
        <v>0</v>
      </c>
      <c r="D26" s="26">
        <v>0</v>
      </c>
      <c r="E26" s="26">
        <v>3</v>
      </c>
      <c r="F26" s="26">
        <v>3</v>
      </c>
      <c r="G26" s="26">
        <v>3</v>
      </c>
      <c r="H26" s="26">
        <v>5</v>
      </c>
      <c r="I26" s="26">
        <v>0</v>
      </c>
      <c r="J26" s="26">
        <v>0</v>
      </c>
      <c r="K26" s="51">
        <f aca="true" t="shared" si="1" ref="K26:K31">SUM(B26:J26)</f>
        <v>14</v>
      </c>
    </row>
    <row r="27" spans="1:11" ht="11.25" customHeight="1">
      <c r="A27" s="40" t="s">
        <v>146</v>
      </c>
      <c r="B27" s="26">
        <v>0</v>
      </c>
      <c r="C27" s="26">
        <v>0</v>
      </c>
      <c r="D27" s="26">
        <v>6</v>
      </c>
      <c r="E27" s="26">
        <v>19</v>
      </c>
      <c r="F27" s="26">
        <v>40</v>
      </c>
      <c r="G27" s="26">
        <v>47</v>
      </c>
      <c r="H27" s="26">
        <v>53</v>
      </c>
      <c r="I27" s="26">
        <v>42</v>
      </c>
      <c r="J27" s="26">
        <v>12</v>
      </c>
      <c r="K27" s="37">
        <f t="shared" si="1"/>
        <v>219</v>
      </c>
    </row>
    <row r="28" spans="1:11" ht="11.25" customHeight="1">
      <c r="A28" s="40" t="s">
        <v>147</v>
      </c>
      <c r="B28" s="26">
        <v>0</v>
      </c>
      <c r="C28" s="26">
        <v>0</v>
      </c>
      <c r="D28" s="26">
        <v>1</v>
      </c>
      <c r="E28" s="26">
        <v>1</v>
      </c>
      <c r="F28" s="26">
        <v>14</v>
      </c>
      <c r="G28" s="26">
        <v>36</v>
      </c>
      <c r="H28" s="26">
        <v>40</v>
      </c>
      <c r="I28" s="26">
        <v>33</v>
      </c>
      <c r="J28" s="26">
        <v>22</v>
      </c>
      <c r="K28" s="37">
        <f t="shared" si="1"/>
        <v>147</v>
      </c>
    </row>
    <row r="29" spans="1:11" ht="11.25" customHeight="1">
      <c r="A29" s="40" t="s">
        <v>101</v>
      </c>
      <c r="B29" s="26">
        <v>0</v>
      </c>
      <c r="C29" s="26">
        <v>0</v>
      </c>
      <c r="D29" s="26">
        <v>0</v>
      </c>
      <c r="E29" s="26">
        <v>0</v>
      </c>
      <c r="F29" s="26">
        <v>9</v>
      </c>
      <c r="G29" s="26">
        <v>12</v>
      </c>
      <c r="H29" s="26">
        <v>18</v>
      </c>
      <c r="I29" s="26">
        <v>21</v>
      </c>
      <c r="J29" s="26">
        <v>19</v>
      </c>
      <c r="K29" s="37">
        <f t="shared" si="1"/>
        <v>79</v>
      </c>
    </row>
    <row r="30" spans="1:11" ht="11.25" customHeight="1">
      <c r="A30" s="40" t="s">
        <v>148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3</v>
      </c>
      <c r="H30" s="26">
        <v>2</v>
      </c>
      <c r="I30" s="26">
        <v>2</v>
      </c>
      <c r="J30" s="26">
        <v>6</v>
      </c>
      <c r="K30" s="37">
        <f t="shared" si="1"/>
        <v>13</v>
      </c>
    </row>
    <row r="31" spans="1:11" ht="11.25" customHeight="1">
      <c r="A31" s="41" t="s">
        <v>149</v>
      </c>
      <c r="B31" s="31">
        <v>0</v>
      </c>
      <c r="C31" s="31">
        <v>0</v>
      </c>
      <c r="D31" s="31">
        <v>7</v>
      </c>
      <c r="E31" s="31">
        <v>23</v>
      </c>
      <c r="F31" s="31">
        <v>66</v>
      </c>
      <c r="G31" s="31">
        <v>101</v>
      </c>
      <c r="H31" s="31">
        <v>118</v>
      </c>
      <c r="I31" s="31">
        <v>98</v>
      </c>
      <c r="J31" s="31">
        <v>59</v>
      </c>
      <c r="K31" s="52">
        <f t="shared" si="1"/>
        <v>472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v>0</v>
      </c>
      <c r="C34" s="26">
        <v>0</v>
      </c>
      <c r="D34" s="26">
        <v>3</v>
      </c>
      <c r="E34" s="26">
        <v>1</v>
      </c>
      <c r="F34" s="26">
        <v>5</v>
      </c>
      <c r="G34" s="26">
        <v>2</v>
      </c>
      <c r="H34" s="26">
        <v>0</v>
      </c>
      <c r="I34" s="26">
        <v>2</v>
      </c>
      <c r="J34" s="26">
        <v>0</v>
      </c>
      <c r="K34" s="51">
        <f aca="true" t="shared" si="2" ref="K34:K39">SUM(B34:J34)</f>
        <v>13</v>
      </c>
    </row>
    <row r="35" spans="1:11" ht="11.25" customHeight="1">
      <c r="A35" s="45" t="s">
        <v>146</v>
      </c>
      <c r="B35" s="26">
        <v>0</v>
      </c>
      <c r="C35" s="26">
        <v>0</v>
      </c>
      <c r="D35" s="26">
        <v>1</v>
      </c>
      <c r="E35" s="26">
        <v>1</v>
      </c>
      <c r="F35" s="26">
        <v>3</v>
      </c>
      <c r="G35" s="26">
        <v>6</v>
      </c>
      <c r="H35" s="26">
        <v>1</v>
      </c>
      <c r="I35" s="26">
        <v>2</v>
      </c>
      <c r="J35" s="26">
        <v>0</v>
      </c>
      <c r="K35" s="37">
        <f t="shared" si="2"/>
        <v>14</v>
      </c>
    </row>
    <row r="36" spans="1:11" ht="11.25" customHeight="1">
      <c r="A36" s="45" t="s">
        <v>147</v>
      </c>
      <c r="B36" s="26">
        <v>0</v>
      </c>
      <c r="C36" s="26">
        <v>0</v>
      </c>
      <c r="D36" s="26">
        <v>0</v>
      </c>
      <c r="E36" s="26">
        <v>2</v>
      </c>
      <c r="F36" s="26">
        <v>0</v>
      </c>
      <c r="G36" s="26">
        <v>3</v>
      </c>
      <c r="H36" s="26">
        <v>4</v>
      </c>
      <c r="I36" s="26">
        <v>0</v>
      </c>
      <c r="J36" s="26">
        <v>0</v>
      </c>
      <c r="K36" s="37">
        <f t="shared" si="2"/>
        <v>9</v>
      </c>
    </row>
    <row r="37" spans="1:11" ht="11.25" customHeight="1">
      <c r="A37" s="45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1</v>
      </c>
      <c r="I37" s="26">
        <v>0</v>
      </c>
      <c r="J37" s="26">
        <v>0</v>
      </c>
      <c r="K37" s="37">
        <f t="shared" si="2"/>
        <v>2</v>
      </c>
    </row>
    <row r="38" spans="1:11" ht="11.25" customHeight="1">
      <c r="A38" s="45" t="s">
        <v>148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37">
        <f t="shared" si="2"/>
        <v>0</v>
      </c>
    </row>
    <row r="39" spans="1:22" ht="11.25" customHeight="1">
      <c r="A39" s="41" t="s">
        <v>151</v>
      </c>
      <c r="B39" s="31">
        <v>0</v>
      </c>
      <c r="C39" s="31">
        <v>0</v>
      </c>
      <c r="D39" s="31">
        <v>4</v>
      </c>
      <c r="E39" s="31">
        <v>4</v>
      </c>
      <c r="F39" s="31">
        <v>8</v>
      </c>
      <c r="G39" s="31">
        <v>12</v>
      </c>
      <c r="H39" s="31">
        <v>6</v>
      </c>
      <c r="I39" s="31">
        <v>4</v>
      </c>
      <c r="J39" s="31">
        <v>0</v>
      </c>
      <c r="K39" s="52">
        <f t="shared" si="2"/>
        <v>38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v>6</v>
      </c>
      <c r="C41" s="34">
        <v>34</v>
      </c>
      <c r="D41" s="34">
        <v>346</v>
      </c>
      <c r="E41" s="34">
        <v>864</v>
      </c>
      <c r="F41" s="34">
        <v>807</v>
      </c>
      <c r="G41" s="34">
        <v>929</v>
      </c>
      <c r="H41" s="34">
        <v>553</v>
      </c>
      <c r="I41" s="34">
        <v>278</v>
      </c>
      <c r="J41" s="34">
        <v>111</v>
      </c>
      <c r="K41" s="46">
        <f>SUM(B41:J41)</f>
        <v>3928</v>
      </c>
    </row>
    <row r="42" spans="1:11" ht="11.25" customHeight="1">
      <c r="A42" s="39" t="s">
        <v>210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153</v>
      </c>
      <c r="B43" s="53">
        <v>12</v>
      </c>
      <c r="C43" s="53">
        <v>69</v>
      </c>
      <c r="D43" s="53">
        <v>472</v>
      </c>
      <c r="E43" s="53">
        <v>1055</v>
      </c>
      <c r="F43" s="53">
        <v>1024</v>
      </c>
      <c r="G43" s="53">
        <v>1213</v>
      </c>
      <c r="H43" s="53">
        <v>720</v>
      </c>
      <c r="I43" s="53">
        <v>358</v>
      </c>
      <c r="J43" s="53">
        <v>139</v>
      </c>
      <c r="K43" s="53">
        <f>SUM(B43:J43)</f>
        <v>5062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9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218</v>
      </c>
      <c r="D1" s="404" t="str">
        <f>couverture!A34</f>
        <v>Situation au 1er avril 2013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v>0</v>
      </c>
      <c r="C4" s="26">
        <v>2</v>
      </c>
      <c r="D4" s="26">
        <v>28</v>
      </c>
      <c r="E4" s="26">
        <v>100</v>
      </c>
      <c r="F4" s="26">
        <v>95</v>
      </c>
      <c r="G4" s="26">
        <v>169</v>
      </c>
      <c r="H4" s="26">
        <v>64</v>
      </c>
      <c r="I4" s="26">
        <v>28</v>
      </c>
      <c r="J4" s="26">
        <v>9</v>
      </c>
      <c r="K4" s="39">
        <f>SUM(B4:J4)</f>
        <v>495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v>1</v>
      </c>
      <c r="C6" s="26">
        <v>1</v>
      </c>
      <c r="D6" s="26">
        <v>1</v>
      </c>
      <c r="E6" s="26">
        <v>5</v>
      </c>
      <c r="F6" s="26">
        <v>2</v>
      </c>
      <c r="G6" s="26">
        <v>2</v>
      </c>
      <c r="H6" s="26">
        <v>5</v>
      </c>
      <c r="I6" s="26">
        <v>1</v>
      </c>
      <c r="J6" s="26">
        <v>0</v>
      </c>
      <c r="K6" s="43">
        <f>SUM(B6:J6)</f>
        <v>18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v>0</v>
      </c>
      <c r="C7" s="26">
        <v>0</v>
      </c>
      <c r="D7" s="26">
        <v>8</v>
      </c>
      <c r="E7" s="26">
        <v>18</v>
      </c>
      <c r="F7" s="26">
        <v>41</v>
      </c>
      <c r="G7" s="26">
        <v>57</v>
      </c>
      <c r="H7" s="26">
        <v>35</v>
      </c>
      <c r="I7" s="26">
        <v>36</v>
      </c>
      <c r="J7" s="26">
        <v>24</v>
      </c>
      <c r="K7" s="37">
        <f>SUM(B7:J7)</f>
        <v>219</v>
      </c>
    </row>
    <row r="8" spans="1:22" ht="11.25" customHeight="1">
      <c r="A8" s="54" t="s">
        <v>160</v>
      </c>
      <c r="B8" s="30">
        <v>1</v>
      </c>
      <c r="C8" s="30">
        <v>1</v>
      </c>
      <c r="D8" s="30">
        <v>9</v>
      </c>
      <c r="E8" s="30">
        <v>23</v>
      </c>
      <c r="F8" s="30">
        <v>43</v>
      </c>
      <c r="G8" s="30">
        <v>59</v>
      </c>
      <c r="H8" s="30">
        <v>40</v>
      </c>
      <c r="I8" s="30">
        <v>37</v>
      </c>
      <c r="J8" s="30">
        <v>24</v>
      </c>
      <c r="K8" s="58">
        <f>SUM(B8:J8)</f>
        <v>237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v>0</v>
      </c>
      <c r="C10" s="26">
        <v>0</v>
      </c>
      <c r="D10" s="26">
        <v>3</v>
      </c>
      <c r="E10" s="26">
        <v>13</v>
      </c>
      <c r="F10" s="26">
        <v>8</v>
      </c>
      <c r="G10" s="26">
        <v>7</v>
      </c>
      <c r="H10" s="26">
        <v>5</v>
      </c>
      <c r="I10" s="26">
        <v>2</v>
      </c>
      <c r="J10" s="26">
        <v>0</v>
      </c>
      <c r="K10" s="51">
        <f>SUM(B10:J10)</f>
        <v>38</v>
      </c>
    </row>
    <row r="11" spans="1:11" ht="12.75">
      <c r="A11" s="40" t="s">
        <v>159</v>
      </c>
      <c r="B11" s="26">
        <v>3</v>
      </c>
      <c r="C11" s="26">
        <v>11</v>
      </c>
      <c r="D11" s="26">
        <v>104</v>
      </c>
      <c r="E11" s="26">
        <v>310</v>
      </c>
      <c r="F11" s="26">
        <v>303</v>
      </c>
      <c r="G11" s="26">
        <v>266</v>
      </c>
      <c r="H11" s="26">
        <v>111</v>
      </c>
      <c r="I11" s="26">
        <v>35</v>
      </c>
      <c r="J11" s="26">
        <v>5</v>
      </c>
      <c r="K11" s="51">
        <f>SUM(B11:J11)</f>
        <v>1148</v>
      </c>
    </row>
    <row r="12" spans="1:11" ht="12.75">
      <c r="A12" s="54" t="s">
        <v>160</v>
      </c>
      <c r="B12" s="30">
        <v>3</v>
      </c>
      <c r="C12" s="30">
        <v>11</v>
      </c>
      <c r="D12" s="30">
        <v>107</v>
      </c>
      <c r="E12" s="30">
        <v>323</v>
      </c>
      <c r="F12" s="30">
        <v>311</v>
      </c>
      <c r="G12" s="30">
        <v>273</v>
      </c>
      <c r="H12" s="30">
        <v>116</v>
      </c>
      <c r="I12" s="30">
        <v>37</v>
      </c>
      <c r="J12" s="30">
        <v>5</v>
      </c>
      <c r="K12" s="58">
        <f>SUM(B12:J12)</f>
        <v>1186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v>1</v>
      </c>
      <c r="C14" s="26">
        <v>0</v>
      </c>
      <c r="D14" s="26">
        <v>10</v>
      </c>
      <c r="E14" s="26">
        <v>43</v>
      </c>
      <c r="F14" s="26">
        <v>34</v>
      </c>
      <c r="G14" s="26">
        <v>72</v>
      </c>
      <c r="H14" s="26">
        <v>126</v>
      </c>
      <c r="I14" s="26">
        <v>83</v>
      </c>
      <c r="J14" s="26">
        <v>55</v>
      </c>
      <c r="K14" s="51">
        <f>SUM(B14:J14)</f>
        <v>424</v>
      </c>
    </row>
    <row r="15" spans="1:11" ht="12.75">
      <c r="A15" s="40" t="s">
        <v>159</v>
      </c>
      <c r="B15" s="26">
        <v>1</v>
      </c>
      <c r="C15" s="26">
        <v>4</v>
      </c>
      <c r="D15" s="26">
        <v>9</v>
      </c>
      <c r="E15" s="26">
        <v>39</v>
      </c>
      <c r="F15" s="26">
        <v>50</v>
      </c>
      <c r="G15" s="26">
        <v>65</v>
      </c>
      <c r="H15" s="26">
        <v>37</v>
      </c>
      <c r="I15" s="26">
        <v>20</v>
      </c>
      <c r="J15" s="26">
        <v>8</v>
      </c>
      <c r="K15" s="37">
        <f>SUM(B15:J15)</f>
        <v>233</v>
      </c>
    </row>
    <row r="16" spans="1:11" ht="12.75">
      <c r="A16" s="54" t="s">
        <v>160</v>
      </c>
      <c r="B16" s="30">
        <v>2</v>
      </c>
      <c r="C16" s="30">
        <v>4</v>
      </c>
      <c r="D16" s="30">
        <v>19</v>
      </c>
      <c r="E16" s="30">
        <v>82</v>
      </c>
      <c r="F16" s="30">
        <v>84</v>
      </c>
      <c r="G16" s="30">
        <v>137</v>
      </c>
      <c r="H16" s="30">
        <v>163</v>
      </c>
      <c r="I16" s="30">
        <v>103</v>
      </c>
      <c r="J16" s="30">
        <v>63</v>
      </c>
      <c r="K16" s="58">
        <f>SUM(B16:J16)</f>
        <v>657</v>
      </c>
    </row>
    <row r="17" spans="1:11" ht="12.7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1</v>
      </c>
      <c r="H17" s="32">
        <v>2</v>
      </c>
      <c r="I17" s="32">
        <v>0</v>
      </c>
      <c r="J17" s="32">
        <v>0</v>
      </c>
      <c r="K17" s="58">
        <f>SUM(B17:J17)</f>
        <v>3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v>0</v>
      </c>
      <c r="C19" s="26">
        <v>0</v>
      </c>
      <c r="D19" s="26">
        <v>1</v>
      </c>
      <c r="E19" s="26">
        <v>6</v>
      </c>
      <c r="F19" s="26">
        <v>2</v>
      </c>
      <c r="G19" s="26">
        <v>6</v>
      </c>
      <c r="H19" s="26">
        <v>3</v>
      </c>
      <c r="I19" s="26">
        <v>5</v>
      </c>
      <c r="J19" s="26">
        <v>0</v>
      </c>
      <c r="K19" s="51">
        <f aca="true" t="shared" si="0" ref="K19:K26">SUM(B19:J19)</f>
        <v>23</v>
      </c>
    </row>
    <row r="20" spans="1:11" ht="12.75">
      <c r="A20" s="40" t="s">
        <v>165</v>
      </c>
      <c r="B20" s="26">
        <v>0</v>
      </c>
      <c r="C20" s="26">
        <v>0</v>
      </c>
      <c r="D20" s="26">
        <v>2</v>
      </c>
      <c r="E20" s="26">
        <v>4</v>
      </c>
      <c r="F20" s="26">
        <v>8</v>
      </c>
      <c r="G20" s="26">
        <v>16</v>
      </c>
      <c r="H20" s="26">
        <v>6</v>
      </c>
      <c r="I20" s="26">
        <v>4</v>
      </c>
      <c r="J20" s="26">
        <v>1</v>
      </c>
      <c r="K20" s="37">
        <f t="shared" si="0"/>
        <v>41</v>
      </c>
    </row>
    <row r="21" spans="1:11" ht="12.75">
      <c r="A21" s="40" t="s">
        <v>166</v>
      </c>
      <c r="B21" s="26">
        <v>0</v>
      </c>
      <c r="C21" s="26">
        <v>1</v>
      </c>
      <c r="D21" s="26">
        <v>4</v>
      </c>
      <c r="E21" s="26">
        <v>11</v>
      </c>
      <c r="F21" s="26">
        <v>8</v>
      </c>
      <c r="G21" s="26">
        <v>16</v>
      </c>
      <c r="H21" s="26">
        <v>5</v>
      </c>
      <c r="I21" s="26">
        <v>2</v>
      </c>
      <c r="J21" s="26">
        <v>3</v>
      </c>
      <c r="K21" s="37">
        <f t="shared" si="0"/>
        <v>50</v>
      </c>
    </row>
    <row r="22" spans="1:11" ht="12.75" customHeight="1">
      <c r="A22" s="54" t="s">
        <v>160</v>
      </c>
      <c r="B22" s="30">
        <v>0</v>
      </c>
      <c r="C22" s="30">
        <v>1</v>
      </c>
      <c r="D22" s="30">
        <v>7</v>
      </c>
      <c r="E22" s="30">
        <v>21</v>
      </c>
      <c r="F22" s="30">
        <v>18</v>
      </c>
      <c r="G22" s="30">
        <v>38</v>
      </c>
      <c r="H22" s="30">
        <v>14</v>
      </c>
      <c r="I22" s="30">
        <v>11</v>
      </c>
      <c r="J22" s="30">
        <v>4</v>
      </c>
      <c r="K22" s="58">
        <f t="shared" si="0"/>
        <v>114</v>
      </c>
    </row>
    <row r="23" spans="1:11" ht="12.75">
      <c r="A23" s="54" t="s">
        <v>108</v>
      </c>
      <c r="B23" s="26">
        <v>0</v>
      </c>
      <c r="C23" s="26">
        <v>5</v>
      </c>
      <c r="D23" s="26">
        <v>49</v>
      </c>
      <c r="E23" s="26">
        <v>123</v>
      </c>
      <c r="F23" s="26">
        <v>114</v>
      </c>
      <c r="G23" s="26">
        <v>83</v>
      </c>
      <c r="H23" s="26">
        <v>34</v>
      </c>
      <c r="I23" s="26">
        <v>12</v>
      </c>
      <c r="J23" s="26">
        <v>0</v>
      </c>
      <c r="K23" s="52">
        <f t="shared" si="0"/>
        <v>420</v>
      </c>
    </row>
    <row r="24" spans="1:11" ht="12.75">
      <c r="A24" s="40" t="s">
        <v>167</v>
      </c>
      <c r="B24" s="26">
        <v>0</v>
      </c>
      <c r="C24" s="26">
        <v>1</v>
      </c>
      <c r="D24" s="26">
        <v>5</v>
      </c>
      <c r="E24" s="26">
        <v>34</v>
      </c>
      <c r="F24" s="26">
        <v>21</v>
      </c>
      <c r="G24" s="26">
        <v>36</v>
      </c>
      <c r="H24" s="26">
        <v>40</v>
      </c>
      <c r="I24" s="26">
        <v>13</v>
      </c>
      <c r="J24" s="26">
        <v>1</v>
      </c>
      <c r="K24" s="29">
        <f t="shared" si="0"/>
        <v>151</v>
      </c>
    </row>
    <row r="25" spans="1:11" ht="12.75">
      <c r="A25" s="40" t="s">
        <v>168</v>
      </c>
      <c r="B25" s="26">
        <v>0</v>
      </c>
      <c r="C25" s="26">
        <v>0</v>
      </c>
      <c r="D25" s="26">
        <v>0</v>
      </c>
      <c r="E25" s="26">
        <v>0</v>
      </c>
      <c r="F25" s="26">
        <v>2</v>
      </c>
      <c r="G25" s="26">
        <v>2</v>
      </c>
      <c r="H25" s="26">
        <v>3</v>
      </c>
      <c r="I25" s="26">
        <v>0</v>
      </c>
      <c r="J25" s="26">
        <v>0</v>
      </c>
      <c r="K25" s="37">
        <f t="shared" si="0"/>
        <v>7</v>
      </c>
    </row>
    <row r="26" spans="1:11" ht="12.75" customHeight="1">
      <c r="A26" s="54" t="s">
        <v>160</v>
      </c>
      <c r="B26" s="30">
        <v>0</v>
      </c>
      <c r="C26" s="30">
        <v>1</v>
      </c>
      <c r="D26" s="30">
        <v>5</v>
      </c>
      <c r="E26" s="30">
        <v>34</v>
      </c>
      <c r="F26" s="30">
        <v>23</v>
      </c>
      <c r="G26" s="30">
        <v>38</v>
      </c>
      <c r="H26" s="30">
        <v>43</v>
      </c>
      <c r="I26" s="30">
        <v>13</v>
      </c>
      <c r="J26" s="30">
        <v>1</v>
      </c>
      <c r="K26" s="58">
        <f t="shared" si="0"/>
        <v>158</v>
      </c>
    </row>
    <row r="27" spans="1:11" ht="12.75" customHeight="1">
      <c r="A27" s="54" t="s">
        <v>110</v>
      </c>
      <c r="B27" s="26">
        <v>0</v>
      </c>
      <c r="C27" s="26">
        <v>7</v>
      </c>
      <c r="D27" s="26">
        <v>86</v>
      </c>
      <c r="E27" s="26">
        <v>113</v>
      </c>
      <c r="F27" s="26">
        <v>65</v>
      </c>
      <c r="G27" s="26">
        <v>58</v>
      </c>
      <c r="H27" s="26">
        <v>34</v>
      </c>
      <c r="I27" s="26">
        <v>12</v>
      </c>
      <c r="J27" s="26">
        <v>0</v>
      </c>
      <c r="K27" s="63">
        <f>SUM(B27:J27)</f>
        <v>375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v>0</v>
      </c>
      <c r="C29" s="26">
        <v>1</v>
      </c>
      <c r="D29" s="26">
        <v>30</v>
      </c>
      <c r="E29" s="26">
        <v>33</v>
      </c>
      <c r="F29" s="26">
        <v>31</v>
      </c>
      <c r="G29" s="26">
        <v>19</v>
      </c>
      <c r="H29" s="26">
        <v>11</v>
      </c>
      <c r="I29" s="26">
        <v>3</v>
      </c>
      <c r="J29" s="26">
        <v>2</v>
      </c>
      <c r="K29" s="60">
        <f>SUM(B29:J29)</f>
        <v>130</v>
      </c>
    </row>
    <row r="30" spans="1:11" ht="22.5">
      <c r="A30" s="56" t="s">
        <v>209</v>
      </c>
      <c r="B30" s="26">
        <v>0</v>
      </c>
      <c r="C30" s="26">
        <v>0</v>
      </c>
      <c r="D30" s="26">
        <v>1</v>
      </c>
      <c r="E30" s="26">
        <v>0</v>
      </c>
      <c r="F30" s="26">
        <v>0</v>
      </c>
      <c r="G30" s="26">
        <v>2</v>
      </c>
      <c r="H30" s="26">
        <v>1</v>
      </c>
      <c r="I30" s="26">
        <v>2</v>
      </c>
      <c r="J30" s="26">
        <v>0</v>
      </c>
      <c r="K30" s="61">
        <f>SUM(B30:J30)</f>
        <v>6</v>
      </c>
    </row>
    <row r="31" spans="1:11" ht="12.75">
      <c r="A31" s="56" t="s">
        <v>170</v>
      </c>
      <c r="B31" s="26">
        <v>0</v>
      </c>
      <c r="C31" s="26">
        <v>1</v>
      </c>
      <c r="D31" s="26">
        <v>5</v>
      </c>
      <c r="E31" s="26">
        <v>12</v>
      </c>
      <c r="F31" s="26">
        <v>23</v>
      </c>
      <c r="G31" s="26">
        <v>52</v>
      </c>
      <c r="H31" s="26">
        <v>31</v>
      </c>
      <c r="I31" s="26">
        <v>20</v>
      </c>
      <c r="J31" s="26">
        <v>3</v>
      </c>
      <c r="K31" s="61">
        <f>SUM(B31:J31)</f>
        <v>147</v>
      </c>
    </row>
    <row r="32" spans="1:11" ht="12.75">
      <c r="A32" s="41" t="s">
        <v>160</v>
      </c>
      <c r="B32" s="31">
        <v>0</v>
      </c>
      <c r="C32" s="31">
        <v>2</v>
      </c>
      <c r="D32" s="31">
        <v>36</v>
      </c>
      <c r="E32" s="31">
        <v>45</v>
      </c>
      <c r="F32" s="31">
        <v>54</v>
      </c>
      <c r="G32" s="31">
        <v>73</v>
      </c>
      <c r="H32" s="31">
        <v>43</v>
      </c>
      <c r="I32" s="31">
        <v>25</v>
      </c>
      <c r="J32" s="31">
        <v>5</v>
      </c>
      <c r="K32" s="52">
        <f>SUM(B32:J32)</f>
        <v>283</v>
      </c>
    </row>
    <row r="33" spans="1:11" ht="12.75">
      <c r="A33" s="47" t="s">
        <v>153</v>
      </c>
      <c r="B33" s="47">
        <v>6</v>
      </c>
      <c r="C33" s="47">
        <v>34</v>
      </c>
      <c r="D33" s="47">
        <v>346</v>
      </c>
      <c r="E33" s="47">
        <v>864</v>
      </c>
      <c r="F33" s="47">
        <v>807</v>
      </c>
      <c r="G33" s="47">
        <v>929</v>
      </c>
      <c r="H33" s="47">
        <v>553</v>
      </c>
      <c r="I33" s="47">
        <v>278</v>
      </c>
      <c r="J33" s="47">
        <v>111</v>
      </c>
      <c r="K33" s="47">
        <f>SUM(B33:J33)</f>
        <v>3928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3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219</v>
      </c>
      <c r="C1" s="404" t="str">
        <f>couverture!A34</f>
        <v>Situation au 1er avril 2013</v>
      </c>
    </row>
    <row r="2" ht="12.75">
      <c r="A2" s="24" t="s">
        <v>215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v>0</v>
      </c>
      <c r="C5" s="26">
        <v>0</v>
      </c>
      <c r="D5" s="26">
        <v>2</v>
      </c>
      <c r="E5" s="26">
        <v>2</v>
      </c>
      <c r="F5" s="26">
        <v>4</v>
      </c>
      <c r="G5" s="26">
        <v>10</v>
      </c>
      <c r="H5" s="26">
        <v>6</v>
      </c>
      <c r="I5" s="26">
        <v>4</v>
      </c>
      <c r="J5" s="26">
        <v>1</v>
      </c>
      <c r="K5" s="51">
        <f>SUM(B5:J5)</f>
        <v>29</v>
      </c>
    </row>
    <row r="6" spans="1:11" ht="11.25" customHeight="1">
      <c r="A6" s="40" t="s">
        <v>132</v>
      </c>
      <c r="B6" s="29">
        <v>0</v>
      </c>
      <c r="C6" s="29">
        <v>0</v>
      </c>
      <c r="D6" s="29">
        <v>0</v>
      </c>
      <c r="E6" s="29">
        <v>1</v>
      </c>
      <c r="F6" s="29">
        <v>1</v>
      </c>
      <c r="G6" s="29">
        <v>1</v>
      </c>
      <c r="H6" s="29">
        <v>1</v>
      </c>
      <c r="I6" s="29">
        <v>0</v>
      </c>
      <c r="J6" s="29">
        <v>0</v>
      </c>
      <c r="K6" s="37">
        <f>SUM(B6:J6)</f>
        <v>4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0</v>
      </c>
      <c r="E7" s="29">
        <v>0</v>
      </c>
      <c r="F7" s="29">
        <v>1</v>
      </c>
      <c r="G7" s="29">
        <v>2</v>
      </c>
      <c r="H7" s="29">
        <v>0</v>
      </c>
      <c r="I7" s="29">
        <v>1</v>
      </c>
      <c r="J7" s="29">
        <v>1</v>
      </c>
      <c r="K7" s="37">
        <f>SUM(B7:J7)</f>
        <v>5</v>
      </c>
    </row>
    <row r="8" spans="1:11" ht="11.25" customHeight="1">
      <c r="A8" s="40" t="s">
        <v>133</v>
      </c>
      <c r="B8" s="29">
        <v>0</v>
      </c>
      <c r="C8" s="29">
        <v>0</v>
      </c>
      <c r="D8" s="29">
        <v>0</v>
      </c>
      <c r="E8" s="29">
        <v>3</v>
      </c>
      <c r="F8" s="29">
        <v>0</v>
      </c>
      <c r="G8" s="29">
        <v>1</v>
      </c>
      <c r="H8" s="29">
        <v>3</v>
      </c>
      <c r="I8" s="29">
        <v>0</v>
      </c>
      <c r="J8" s="29">
        <v>0</v>
      </c>
      <c r="K8" s="37">
        <f>SUM(B8:J8)</f>
        <v>7</v>
      </c>
    </row>
    <row r="9" spans="1:11" ht="11.25" customHeight="1">
      <c r="A9" s="41" t="s">
        <v>134</v>
      </c>
      <c r="B9" s="31">
        <v>0</v>
      </c>
      <c r="C9" s="31">
        <v>0</v>
      </c>
      <c r="D9" s="31">
        <v>2</v>
      </c>
      <c r="E9" s="31">
        <v>6</v>
      </c>
      <c r="F9" s="31">
        <v>6</v>
      </c>
      <c r="G9" s="31">
        <v>14</v>
      </c>
      <c r="H9" s="31">
        <v>10</v>
      </c>
      <c r="I9" s="31">
        <v>5</v>
      </c>
      <c r="J9" s="31">
        <v>2</v>
      </c>
      <c r="K9" s="52">
        <f>SUM(B9:J9)</f>
        <v>45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1</v>
      </c>
      <c r="C14" s="26">
        <v>0</v>
      </c>
      <c r="D14" s="26">
        <v>0</v>
      </c>
      <c r="E14" s="26">
        <v>6</v>
      </c>
      <c r="F14" s="26">
        <v>1</v>
      </c>
      <c r="G14" s="26">
        <v>2</v>
      </c>
      <c r="H14" s="26">
        <v>0</v>
      </c>
      <c r="I14" s="26">
        <v>0</v>
      </c>
      <c r="J14" s="26">
        <v>0</v>
      </c>
      <c r="K14" s="51">
        <f aca="true" t="shared" si="0" ref="K14:K21">SUM(B14:J14)</f>
        <v>10</v>
      </c>
    </row>
    <row r="15" spans="1:11" ht="11.25" customHeight="1">
      <c r="A15" s="40" t="s">
        <v>69</v>
      </c>
      <c r="B15" s="29">
        <v>0</v>
      </c>
      <c r="C15" s="29">
        <v>1</v>
      </c>
      <c r="D15" s="29">
        <v>0</v>
      </c>
      <c r="E15" s="29">
        <v>4</v>
      </c>
      <c r="F15" s="29">
        <v>1</v>
      </c>
      <c r="G15" s="29">
        <v>3</v>
      </c>
      <c r="H15" s="29">
        <v>1</v>
      </c>
      <c r="I15" s="29">
        <v>0</v>
      </c>
      <c r="J15" s="29">
        <v>0</v>
      </c>
      <c r="K15" s="37">
        <f t="shared" si="0"/>
        <v>10</v>
      </c>
    </row>
    <row r="16" spans="1:11" ht="11.25" customHeight="1">
      <c r="A16" s="40" t="s">
        <v>137</v>
      </c>
      <c r="B16" s="37">
        <v>0</v>
      </c>
      <c r="C16" s="37">
        <v>0</v>
      </c>
      <c r="D16" s="37">
        <v>1</v>
      </c>
      <c r="E16" s="37">
        <v>6</v>
      </c>
      <c r="F16" s="37">
        <v>10</v>
      </c>
      <c r="G16" s="37">
        <v>10</v>
      </c>
      <c r="H16" s="37">
        <v>5</v>
      </c>
      <c r="I16" s="37">
        <v>4</v>
      </c>
      <c r="J16" s="37">
        <v>1</v>
      </c>
      <c r="K16" s="37">
        <f t="shared" si="0"/>
        <v>37</v>
      </c>
    </row>
    <row r="17" spans="1:11" ht="11.25" customHeight="1">
      <c r="A17" s="40" t="s">
        <v>138</v>
      </c>
      <c r="B17" s="37">
        <v>0</v>
      </c>
      <c r="C17" s="37">
        <v>0</v>
      </c>
      <c r="D17" s="37">
        <v>3</v>
      </c>
      <c r="E17" s="37">
        <v>4</v>
      </c>
      <c r="F17" s="37">
        <v>5</v>
      </c>
      <c r="G17" s="37">
        <v>6</v>
      </c>
      <c r="H17" s="37">
        <v>4</v>
      </c>
      <c r="I17" s="37">
        <v>3</v>
      </c>
      <c r="J17" s="37">
        <v>0</v>
      </c>
      <c r="K17" s="37">
        <f t="shared" si="0"/>
        <v>25</v>
      </c>
    </row>
    <row r="18" spans="1:11" ht="11.25" customHeight="1">
      <c r="A18" s="40" t="s">
        <v>139</v>
      </c>
      <c r="B18" s="29">
        <v>0</v>
      </c>
      <c r="C18" s="29">
        <v>0</v>
      </c>
      <c r="D18" s="29">
        <v>1</v>
      </c>
      <c r="E18" s="29">
        <v>1</v>
      </c>
      <c r="F18" s="29">
        <v>0</v>
      </c>
      <c r="G18" s="29">
        <v>0</v>
      </c>
      <c r="H18" s="29">
        <v>3</v>
      </c>
      <c r="I18" s="29">
        <v>1</v>
      </c>
      <c r="J18" s="29">
        <v>0</v>
      </c>
      <c r="K18" s="37">
        <f t="shared" si="0"/>
        <v>6</v>
      </c>
    </row>
    <row r="19" spans="1:11" ht="11.25" customHeight="1">
      <c r="A19" s="40" t="s">
        <v>140</v>
      </c>
      <c r="B19" s="29">
        <v>0</v>
      </c>
      <c r="C19" s="29">
        <v>0</v>
      </c>
      <c r="D19" s="29">
        <v>1</v>
      </c>
      <c r="E19" s="29">
        <v>1</v>
      </c>
      <c r="F19" s="29">
        <v>0</v>
      </c>
      <c r="G19" s="29">
        <v>0</v>
      </c>
      <c r="H19" s="29">
        <v>1</v>
      </c>
      <c r="I19" s="29">
        <v>2</v>
      </c>
      <c r="J19" s="29">
        <v>0</v>
      </c>
      <c r="K19" s="37">
        <f t="shared" si="0"/>
        <v>5</v>
      </c>
    </row>
    <row r="20" spans="1:11" ht="11.25" customHeight="1">
      <c r="A20" s="40" t="s">
        <v>141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2</v>
      </c>
      <c r="J20" s="29">
        <v>0</v>
      </c>
      <c r="K20" s="37">
        <f t="shared" si="0"/>
        <v>2</v>
      </c>
    </row>
    <row r="21" spans="1:11" ht="11.25" customHeight="1">
      <c r="A21" s="41" t="s">
        <v>142</v>
      </c>
      <c r="B21" s="31">
        <v>1</v>
      </c>
      <c r="C21" s="31">
        <v>1</v>
      </c>
      <c r="D21" s="31">
        <v>6</v>
      </c>
      <c r="E21" s="31">
        <v>22</v>
      </c>
      <c r="F21" s="31">
        <v>17</v>
      </c>
      <c r="G21" s="31">
        <v>21</v>
      </c>
      <c r="H21" s="31">
        <v>14</v>
      </c>
      <c r="I21" s="31">
        <v>12</v>
      </c>
      <c r="J21" s="31">
        <v>1</v>
      </c>
      <c r="K21" s="52">
        <f t="shared" si="0"/>
        <v>95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v>0</v>
      </c>
      <c r="C25" s="26">
        <v>0</v>
      </c>
      <c r="D25" s="26">
        <v>0</v>
      </c>
      <c r="E25" s="26">
        <v>2</v>
      </c>
      <c r="F25" s="26">
        <v>0</v>
      </c>
      <c r="G25" s="26">
        <v>1</v>
      </c>
      <c r="H25" s="26">
        <v>1</v>
      </c>
      <c r="I25" s="26">
        <v>0</v>
      </c>
      <c r="J25" s="26">
        <v>0</v>
      </c>
      <c r="K25" s="51">
        <f aca="true" t="shared" si="1" ref="K25:K30">SUM(B25:J25)</f>
        <v>4</v>
      </c>
    </row>
    <row r="26" spans="1:11" ht="11.25" customHeight="1">
      <c r="A26" s="40" t="s">
        <v>146</v>
      </c>
      <c r="B26" s="29">
        <v>0</v>
      </c>
      <c r="C26" s="29">
        <v>0</v>
      </c>
      <c r="D26" s="29">
        <v>0</v>
      </c>
      <c r="E26" s="29">
        <v>1</v>
      </c>
      <c r="F26" s="29">
        <v>1</v>
      </c>
      <c r="G26" s="29">
        <v>1</v>
      </c>
      <c r="H26" s="29">
        <v>1</v>
      </c>
      <c r="I26" s="29">
        <v>0</v>
      </c>
      <c r="J26" s="29">
        <v>0</v>
      </c>
      <c r="K26" s="37">
        <f t="shared" si="1"/>
        <v>4</v>
      </c>
    </row>
    <row r="27" spans="1:11" ht="11.25" customHeight="1">
      <c r="A27" s="40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29">
        <v>2</v>
      </c>
      <c r="I27" s="29">
        <v>1</v>
      </c>
      <c r="J27" s="29">
        <v>0</v>
      </c>
      <c r="K27" s="37">
        <f t="shared" si="1"/>
        <v>5</v>
      </c>
    </row>
    <row r="28" spans="1:11" ht="11.25" customHeight="1">
      <c r="A28" s="40" t="s">
        <v>101</v>
      </c>
      <c r="B28" s="29">
        <v>0</v>
      </c>
      <c r="C28" s="29">
        <v>0</v>
      </c>
      <c r="D28" s="29">
        <v>0</v>
      </c>
      <c r="E28" s="29">
        <v>0</v>
      </c>
      <c r="F28" s="29">
        <v>1</v>
      </c>
      <c r="G28" s="29">
        <v>1</v>
      </c>
      <c r="H28" s="29">
        <v>2</v>
      </c>
      <c r="I28" s="29">
        <v>1</v>
      </c>
      <c r="J28" s="29">
        <v>1</v>
      </c>
      <c r="K28" s="37">
        <f t="shared" si="1"/>
        <v>6</v>
      </c>
    </row>
    <row r="29" spans="1:11" ht="11.25" customHeight="1">
      <c r="A29" s="40" t="s">
        <v>148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2</v>
      </c>
      <c r="H29" s="29">
        <v>0</v>
      </c>
      <c r="I29" s="29">
        <v>0</v>
      </c>
      <c r="J29" s="29">
        <v>0</v>
      </c>
      <c r="K29" s="37">
        <f t="shared" si="1"/>
        <v>2</v>
      </c>
    </row>
    <row r="30" spans="1:11" ht="11.25" customHeight="1">
      <c r="A30" s="41" t="s">
        <v>149</v>
      </c>
      <c r="B30" s="31">
        <v>0</v>
      </c>
      <c r="C30" s="31">
        <v>0</v>
      </c>
      <c r="D30" s="31">
        <v>0</v>
      </c>
      <c r="E30" s="31">
        <v>3</v>
      </c>
      <c r="F30" s="31">
        <v>2</v>
      </c>
      <c r="G30" s="31">
        <v>7</v>
      </c>
      <c r="H30" s="31">
        <v>6</v>
      </c>
      <c r="I30" s="31">
        <v>2</v>
      </c>
      <c r="J30" s="31">
        <v>1</v>
      </c>
      <c r="K30" s="52">
        <f t="shared" si="1"/>
        <v>21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v>0</v>
      </c>
      <c r="C33" s="26">
        <v>0</v>
      </c>
      <c r="D33" s="26">
        <v>0</v>
      </c>
      <c r="E33" s="26">
        <v>0</v>
      </c>
      <c r="F33" s="26">
        <v>1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1</v>
      </c>
    </row>
    <row r="34" spans="1:11" ht="11.25" customHeight="1">
      <c r="A34" s="45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151</v>
      </c>
      <c r="B38" s="31">
        <v>0</v>
      </c>
      <c r="C38" s="31">
        <v>0</v>
      </c>
      <c r="D38" s="31">
        <v>0</v>
      </c>
      <c r="E38" s="31">
        <v>0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1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v>1</v>
      </c>
      <c r="C40" s="34">
        <v>1</v>
      </c>
      <c r="D40" s="34">
        <v>6</v>
      </c>
      <c r="E40" s="34">
        <v>25</v>
      </c>
      <c r="F40" s="34">
        <v>20</v>
      </c>
      <c r="G40" s="34">
        <v>28</v>
      </c>
      <c r="H40" s="34">
        <v>20</v>
      </c>
      <c r="I40" s="34">
        <v>14</v>
      </c>
      <c r="J40" s="34">
        <v>2</v>
      </c>
      <c r="K40" s="46">
        <f>SUM(B40:J40)</f>
        <v>117</v>
      </c>
    </row>
    <row r="41" spans="1:11" ht="11.25" customHeight="1">
      <c r="A41" s="39" t="s">
        <v>210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153</v>
      </c>
      <c r="B42" s="53">
        <v>1</v>
      </c>
      <c r="C42" s="53">
        <v>1</v>
      </c>
      <c r="D42" s="53">
        <v>8</v>
      </c>
      <c r="E42" s="53">
        <v>31</v>
      </c>
      <c r="F42" s="53">
        <v>26</v>
      </c>
      <c r="G42" s="53">
        <v>42</v>
      </c>
      <c r="H42" s="53">
        <v>30</v>
      </c>
      <c r="I42" s="53">
        <v>19</v>
      </c>
      <c r="J42" s="53">
        <v>4</v>
      </c>
      <c r="K42" s="53">
        <f>SUM(B42:J42)</f>
        <v>162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219</v>
      </c>
      <c r="C1" s="404" t="str">
        <f>couverture!A34</f>
        <v>Situation au 1er avril 2013</v>
      </c>
    </row>
    <row r="2" ht="11.25" customHeight="1">
      <c r="A2" s="24" t="s">
        <v>216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v>0</v>
      </c>
      <c r="C4" s="33">
        <v>0</v>
      </c>
      <c r="D4" s="33">
        <v>4</v>
      </c>
      <c r="E4" s="33">
        <v>13</v>
      </c>
      <c r="F4" s="33">
        <v>7</v>
      </c>
      <c r="G4" s="33">
        <v>7</v>
      </c>
      <c r="H4" s="33">
        <v>4</v>
      </c>
      <c r="I4" s="33">
        <v>4</v>
      </c>
      <c r="J4" s="33">
        <v>0</v>
      </c>
      <c r="K4" s="57">
        <f>SUM(B4:J4)</f>
        <v>39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</v>
      </c>
      <c r="I6" s="26">
        <v>0</v>
      </c>
      <c r="J6" s="26">
        <v>0</v>
      </c>
      <c r="K6" s="43">
        <f>SUM(B6:J6)</f>
        <v>3</v>
      </c>
    </row>
    <row r="7" spans="1:23" ht="11.25" customHeight="1">
      <c r="A7" s="40" t="s">
        <v>159</v>
      </c>
      <c r="B7" s="29">
        <v>0</v>
      </c>
      <c r="C7" s="29">
        <v>0</v>
      </c>
      <c r="D7" s="29">
        <v>0</v>
      </c>
      <c r="E7" s="29">
        <v>4</v>
      </c>
      <c r="F7" s="29">
        <v>2</v>
      </c>
      <c r="G7" s="29">
        <v>6</v>
      </c>
      <c r="H7" s="29">
        <v>3</v>
      </c>
      <c r="I7" s="29">
        <v>2</v>
      </c>
      <c r="J7" s="29">
        <v>1</v>
      </c>
      <c r="K7" s="37">
        <f>SUM(B7:J7)</f>
        <v>18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v>0</v>
      </c>
      <c r="C8" s="30">
        <v>0</v>
      </c>
      <c r="D8" s="30">
        <v>0</v>
      </c>
      <c r="E8" s="30">
        <v>4</v>
      </c>
      <c r="F8" s="30">
        <v>2</v>
      </c>
      <c r="G8" s="30">
        <v>6</v>
      </c>
      <c r="H8" s="30">
        <v>6</v>
      </c>
      <c r="I8" s="30">
        <v>2</v>
      </c>
      <c r="J8" s="30">
        <v>1</v>
      </c>
      <c r="K8" s="58">
        <f>SUM(B8:J8)</f>
        <v>21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v>0</v>
      </c>
      <c r="C10" s="26">
        <v>0</v>
      </c>
      <c r="D10" s="26">
        <v>0</v>
      </c>
      <c r="E10" s="26">
        <v>1</v>
      </c>
      <c r="F10" s="26">
        <v>2</v>
      </c>
      <c r="G10" s="26">
        <v>1</v>
      </c>
      <c r="H10" s="26">
        <v>0</v>
      </c>
      <c r="I10" s="26">
        <v>0</v>
      </c>
      <c r="J10" s="26">
        <v>0</v>
      </c>
      <c r="K10" s="51">
        <f>SUM(B10:J10)</f>
        <v>4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v>1</v>
      </c>
      <c r="C11" s="29">
        <v>0</v>
      </c>
      <c r="D11" s="29">
        <v>1</v>
      </c>
      <c r="E11" s="29">
        <v>4</v>
      </c>
      <c r="F11" s="29">
        <v>4</v>
      </c>
      <c r="G11" s="29">
        <v>6</v>
      </c>
      <c r="H11" s="29">
        <v>0</v>
      </c>
      <c r="I11" s="29">
        <v>1</v>
      </c>
      <c r="J11" s="29">
        <v>0</v>
      </c>
      <c r="K11" s="51">
        <f>SUM(B11:J11)</f>
        <v>17</v>
      </c>
    </row>
    <row r="12" spans="1:11" ht="11.25">
      <c r="A12" s="54" t="s">
        <v>160</v>
      </c>
      <c r="B12" s="30">
        <v>1</v>
      </c>
      <c r="C12" s="30">
        <v>0</v>
      </c>
      <c r="D12" s="30">
        <v>1</v>
      </c>
      <c r="E12" s="30">
        <v>5</v>
      </c>
      <c r="F12" s="30">
        <v>6</v>
      </c>
      <c r="G12" s="30">
        <v>7</v>
      </c>
      <c r="H12" s="30">
        <v>0</v>
      </c>
      <c r="I12" s="30">
        <v>1</v>
      </c>
      <c r="J12" s="30">
        <v>0</v>
      </c>
      <c r="K12" s="58">
        <f>SUM(B12:J12)</f>
        <v>21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2</v>
      </c>
      <c r="J14" s="26">
        <v>0</v>
      </c>
      <c r="K14" s="51">
        <f>SUM(B14:J14)</f>
        <v>3</v>
      </c>
    </row>
    <row r="15" spans="1:11" ht="11.25">
      <c r="A15" s="40" t="s">
        <v>159</v>
      </c>
      <c r="B15" s="29">
        <v>0</v>
      </c>
      <c r="C15" s="29">
        <v>0</v>
      </c>
      <c r="D15" s="29">
        <v>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7">
        <f>SUM(B15:J15)</f>
        <v>1</v>
      </c>
    </row>
    <row r="16" spans="1:11" ht="11.25">
      <c r="A16" s="54" t="s">
        <v>160</v>
      </c>
      <c r="B16" s="30">
        <v>0</v>
      </c>
      <c r="C16" s="30">
        <v>0</v>
      </c>
      <c r="D16" s="30">
        <v>1</v>
      </c>
      <c r="E16" s="30">
        <v>0</v>
      </c>
      <c r="F16" s="30">
        <v>0</v>
      </c>
      <c r="G16" s="30">
        <v>0</v>
      </c>
      <c r="H16" s="30">
        <v>1</v>
      </c>
      <c r="I16" s="30">
        <v>2</v>
      </c>
      <c r="J16" s="30">
        <v>0</v>
      </c>
      <c r="K16" s="58">
        <f>SUM(B16:J16)</f>
        <v>4</v>
      </c>
    </row>
    <row r="17" spans="1:11" ht="11.2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0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1</v>
      </c>
    </row>
    <row r="20" spans="1:11" ht="11.25">
      <c r="A20" s="40" t="s">
        <v>165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37">
        <f t="shared" si="0"/>
        <v>1</v>
      </c>
    </row>
    <row r="21" spans="1:11" ht="11.25">
      <c r="A21" s="40" t="s">
        <v>166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37">
        <f t="shared" si="0"/>
        <v>1</v>
      </c>
    </row>
    <row r="22" spans="1:11" ht="11.25">
      <c r="A22" s="54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1</v>
      </c>
      <c r="G22" s="30">
        <v>1</v>
      </c>
      <c r="H22" s="30">
        <v>0</v>
      </c>
      <c r="I22" s="30">
        <v>1</v>
      </c>
      <c r="J22" s="30">
        <v>0</v>
      </c>
      <c r="K22" s="58">
        <f t="shared" si="0"/>
        <v>3</v>
      </c>
    </row>
    <row r="23" spans="1:11" ht="12.75" customHeight="1">
      <c r="A23" s="54" t="s">
        <v>108</v>
      </c>
      <c r="B23" s="32">
        <v>0</v>
      </c>
      <c r="C23" s="32">
        <v>1</v>
      </c>
      <c r="D23" s="32">
        <v>0</v>
      </c>
      <c r="E23" s="32">
        <v>1</v>
      </c>
      <c r="F23" s="32">
        <v>1</v>
      </c>
      <c r="G23" s="32">
        <v>3</v>
      </c>
      <c r="H23" s="32">
        <v>1</v>
      </c>
      <c r="I23" s="32">
        <v>0</v>
      </c>
      <c r="J23" s="32">
        <v>0</v>
      </c>
      <c r="K23" s="58">
        <f t="shared" si="0"/>
        <v>7</v>
      </c>
    </row>
    <row r="24" spans="1:11" ht="11.25">
      <c r="A24" s="40" t="s">
        <v>167</v>
      </c>
      <c r="B24" s="27">
        <v>0</v>
      </c>
      <c r="C24" s="27">
        <v>0</v>
      </c>
      <c r="D24" s="27">
        <v>0</v>
      </c>
      <c r="E24" s="27">
        <v>2</v>
      </c>
      <c r="F24" s="27">
        <v>2</v>
      </c>
      <c r="G24" s="27">
        <v>3</v>
      </c>
      <c r="H24" s="27">
        <v>3</v>
      </c>
      <c r="I24" s="27">
        <v>2</v>
      </c>
      <c r="J24" s="27">
        <v>1</v>
      </c>
      <c r="K24" s="59">
        <f t="shared" si="0"/>
        <v>13</v>
      </c>
    </row>
    <row r="25" spans="1:11" ht="11.25">
      <c r="A25" s="40" t="s">
        <v>168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7">
        <f t="shared" si="0"/>
        <v>0</v>
      </c>
    </row>
    <row r="26" spans="1:11" ht="11.25">
      <c r="A26" s="54" t="s">
        <v>160</v>
      </c>
      <c r="B26" s="30">
        <v>0</v>
      </c>
      <c r="C26" s="30">
        <v>0</v>
      </c>
      <c r="D26" s="30">
        <v>0</v>
      </c>
      <c r="E26" s="30">
        <v>2</v>
      </c>
      <c r="F26" s="30">
        <v>2</v>
      </c>
      <c r="G26" s="30">
        <v>3</v>
      </c>
      <c r="H26" s="30">
        <v>3</v>
      </c>
      <c r="I26" s="30">
        <v>2</v>
      </c>
      <c r="J26" s="30">
        <v>1</v>
      </c>
      <c r="K26" s="58">
        <f t="shared" si="0"/>
        <v>13</v>
      </c>
    </row>
    <row r="27" spans="1:11" ht="12.75" customHeight="1">
      <c r="A27" s="54" t="s">
        <v>110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1</v>
      </c>
      <c r="I27" s="32">
        <v>0</v>
      </c>
      <c r="J27" s="32">
        <v>0</v>
      </c>
      <c r="K27" s="58">
        <f t="shared" si="0"/>
        <v>1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v>0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1</v>
      </c>
      <c r="I29" s="26">
        <v>1</v>
      </c>
      <c r="J29" s="26">
        <v>0</v>
      </c>
      <c r="K29" s="60">
        <f>SUM(B29:J29)</f>
        <v>3</v>
      </c>
    </row>
    <row r="30" spans="1:11" ht="22.5">
      <c r="A30" s="56" t="s">
        <v>209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1</v>
      </c>
      <c r="I30" s="29">
        <v>0</v>
      </c>
      <c r="J30" s="29">
        <v>0</v>
      </c>
      <c r="K30" s="61">
        <f>SUM(B30:J30)</f>
        <v>1</v>
      </c>
    </row>
    <row r="31" spans="1:11" ht="11.25">
      <c r="A31" s="56" t="s">
        <v>170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1</v>
      </c>
      <c r="H31" s="29">
        <v>2</v>
      </c>
      <c r="I31" s="29">
        <v>1</v>
      </c>
      <c r="J31" s="29">
        <v>0</v>
      </c>
      <c r="K31" s="61">
        <f>SUM(B31:J31)</f>
        <v>4</v>
      </c>
    </row>
    <row r="32" spans="1:11" ht="11.25">
      <c r="A32" s="41" t="s">
        <v>160</v>
      </c>
      <c r="B32" s="31">
        <v>0</v>
      </c>
      <c r="C32" s="31">
        <v>0</v>
      </c>
      <c r="D32" s="31">
        <v>0</v>
      </c>
      <c r="E32" s="31">
        <v>0</v>
      </c>
      <c r="F32" s="31">
        <v>1</v>
      </c>
      <c r="G32" s="31">
        <v>1</v>
      </c>
      <c r="H32" s="31">
        <v>4</v>
      </c>
      <c r="I32" s="31">
        <v>2</v>
      </c>
      <c r="J32" s="31">
        <v>0</v>
      </c>
      <c r="K32" s="52">
        <f>SUM(B32:J32)</f>
        <v>8</v>
      </c>
    </row>
    <row r="33" spans="1:11" ht="11.25">
      <c r="A33" s="47" t="s">
        <v>153</v>
      </c>
      <c r="B33" s="47">
        <v>1</v>
      </c>
      <c r="C33" s="47">
        <v>1</v>
      </c>
      <c r="D33" s="47">
        <v>6</v>
      </c>
      <c r="E33" s="47">
        <v>25</v>
      </c>
      <c r="F33" s="47">
        <v>20</v>
      </c>
      <c r="G33" s="47">
        <v>28</v>
      </c>
      <c r="H33" s="47">
        <v>20</v>
      </c>
      <c r="I33" s="47">
        <v>14</v>
      </c>
      <c r="J33" s="47">
        <v>2</v>
      </c>
      <c r="K33" s="47">
        <f>SUM(B33:J33)</f>
        <v>117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16">
      <selection activeCell="D71" sqref="D71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234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2" t="str">
        <f>couverture!A34</f>
        <v>Situation au 1er avril 2013</v>
      </c>
      <c r="C2" s="401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82" t="s">
        <v>58</v>
      </c>
      <c r="C4" s="483"/>
      <c r="D4" s="484"/>
      <c r="E4" s="482" t="s">
        <v>59</v>
      </c>
      <c r="F4" s="483"/>
      <c r="G4" s="484"/>
      <c r="H4" s="480" t="s">
        <v>28</v>
      </c>
      <c r="I4" s="480"/>
      <c r="J4" s="481"/>
      <c r="K4" s="485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221</v>
      </c>
      <c r="E5" s="135" t="s">
        <v>75</v>
      </c>
      <c r="F5" s="136" t="s">
        <v>76</v>
      </c>
      <c r="G5" s="137" t="s">
        <v>221</v>
      </c>
      <c r="H5" s="138" t="s">
        <v>75</v>
      </c>
      <c r="I5" s="139" t="s">
        <v>76</v>
      </c>
      <c r="J5" s="139" t="s">
        <v>221</v>
      </c>
      <c r="K5" s="48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v>1152</v>
      </c>
      <c r="C6" s="121">
        <v>57</v>
      </c>
      <c r="D6" s="122">
        <f>C6+B6</f>
        <v>1209</v>
      </c>
      <c r="E6" s="120">
        <v>4802</v>
      </c>
      <c r="F6" s="123">
        <v>144</v>
      </c>
      <c r="G6" s="122">
        <f>F6+E6</f>
        <v>4946</v>
      </c>
      <c r="H6" s="124">
        <f>B6+E6</f>
        <v>5954</v>
      </c>
      <c r="I6" s="125">
        <f>C6+F6</f>
        <v>201</v>
      </c>
      <c r="J6" s="126">
        <f>I6+H6</f>
        <v>6155</v>
      </c>
      <c r="K6" s="127">
        <f>(D6/J6)*100</f>
        <v>19.642567018683994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v>964</v>
      </c>
      <c r="C7" s="121">
        <v>43</v>
      </c>
      <c r="D7" s="122">
        <f aca="true" t="shared" si="0" ref="D7:D16">C7+B7</f>
        <v>1007</v>
      </c>
      <c r="E7" s="120">
        <v>5076</v>
      </c>
      <c r="F7" s="121">
        <v>192</v>
      </c>
      <c r="G7" s="122">
        <f aca="true" t="shared" si="1" ref="G7:G16">F7+E7</f>
        <v>5268</v>
      </c>
      <c r="H7" s="124">
        <f aca="true" t="shared" si="2" ref="H7:H15">B7+E7</f>
        <v>6040</v>
      </c>
      <c r="I7" s="125">
        <f aca="true" t="shared" si="3" ref="I7:I15">C7+F7</f>
        <v>235</v>
      </c>
      <c r="J7" s="126">
        <f aca="true" t="shared" si="4" ref="J7:J15">I7+H7</f>
        <v>6275</v>
      </c>
      <c r="K7" s="127">
        <f aca="true" t="shared" si="5" ref="K7:K16">(D7/J7)*100</f>
        <v>16.04780876494024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v>1627</v>
      </c>
      <c r="C8" s="121">
        <v>55</v>
      </c>
      <c r="D8" s="122">
        <f t="shared" si="0"/>
        <v>1682</v>
      </c>
      <c r="E8" s="120">
        <v>9309</v>
      </c>
      <c r="F8" s="121">
        <v>288</v>
      </c>
      <c r="G8" s="122">
        <f t="shared" si="1"/>
        <v>9597</v>
      </c>
      <c r="H8" s="124">
        <f t="shared" si="2"/>
        <v>10936</v>
      </c>
      <c r="I8" s="125">
        <f t="shared" si="3"/>
        <v>343</v>
      </c>
      <c r="J8" s="126">
        <f t="shared" si="4"/>
        <v>11279</v>
      </c>
      <c r="K8" s="127">
        <f t="shared" si="5"/>
        <v>14.912669562904512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v>1364</v>
      </c>
      <c r="C9" s="121">
        <v>54</v>
      </c>
      <c r="D9" s="122">
        <f t="shared" si="0"/>
        <v>1418</v>
      </c>
      <c r="E9" s="120">
        <v>5387</v>
      </c>
      <c r="F9" s="121">
        <v>220</v>
      </c>
      <c r="G9" s="122">
        <f t="shared" si="1"/>
        <v>5607</v>
      </c>
      <c r="H9" s="124">
        <f t="shared" si="2"/>
        <v>6751</v>
      </c>
      <c r="I9" s="125">
        <f t="shared" si="3"/>
        <v>274</v>
      </c>
      <c r="J9" s="126">
        <f t="shared" si="4"/>
        <v>7025</v>
      </c>
      <c r="K9" s="127">
        <f t="shared" si="5"/>
        <v>20.185053380782918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v>1822</v>
      </c>
      <c r="C10" s="121">
        <v>69</v>
      </c>
      <c r="D10" s="122">
        <f t="shared" si="0"/>
        <v>1891</v>
      </c>
      <c r="E10" s="120">
        <v>6861</v>
      </c>
      <c r="F10" s="121">
        <v>167</v>
      </c>
      <c r="G10" s="122">
        <f t="shared" si="1"/>
        <v>7028</v>
      </c>
      <c r="H10" s="124">
        <f t="shared" si="2"/>
        <v>8683</v>
      </c>
      <c r="I10" s="125">
        <f t="shared" si="3"/>
        <v>236</v>
      </c>
      <c r="J10" s="126">
        <f t="shared" si="4"/>
        <v>8919</v>
      </c>
      <c r="K10" s="127">
        <f t="shared" si="5"/>
        <v>21.201928467316964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v>4177</v>
      </c>
      <c r="C11" s="121">
        <v>202</v>
      </c>
      <c r="D11" s="122">
        <f t="shared" si="0"/>
        <v>4379</v>
      </c>
      <c r="E11" s="120">
        <v>9701</v>
      </c>
      <c r="F11" s="121">
        <v>350</v>
      </c>
      <c r="G11" s="122">
        <f t="shared" si="1"/>
        <v>10051</v>
      </c>
      <c r="H11" s="124">
        <f t="shared" si="2"/>
        <v>13878</v>
      </c>
      <c r="I11" s="125">
        <f t="shared" si="3"/>
        <v>552</v>
      </c>
      <c r="J11" s="126">
        <f t="shared" si="4"/>
        <v>14430</v>
      </c>
      <c r="K11" s="127">
        <f t="shared" si="5"/>
        <v>30.34650034650035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v>1386</v>
      </c>
      <c r="C12" s="121">
        <v>57</v>
      </c>
      <c r="D12" s="122">
        <f t="shared" si="0"/>
        <v>1443</v>
      </c>
      <c r="E12" s="120">
        <v>5252</v>
      </c>
      <c r="F12" s="121">
        <v>341</v>
      </c>
      <c r="G12" s="122">
        <f t="shared" si="1"/>
        <v>5593</v>
      </c>
      <c r="H12" s="124">
        <f t="shared" si="2"/>
        <v>6638</v>
      </c>
      <c r="I12" s="125">
        <f t="shared" si="3"/>
        <v>398</v>
      </c>
      <c r="J12" s="126">
        <f t="shared" si="4"/>
        <v>7036</v>
      </c>
      <c r="K12" s="127">
        <f t="shared" si="5"/>
        <v>20.508811824900512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v>1327</v>
      </c>
      <c r="C13" s="121">
        <v>66</v>
      </c>
      <c r="D13" s="122">
        <f t="shared" si="0"/>
        <v>1393</v>
      </c>
      <c r="E13" s="120">
        <v>5195</v>
      </c>
      <c r="F13" s="121">
        <v>151</v>
      </c>
      <c r="G13" s="122">
        <f t="shared" si="1"/>
        <v>5346</v>
      </c>
      <c r="H13" s="124">
        <f t="shared" si="2"/>
        <v>6522</v>
      </c>
      <c r="I13" s="125">
        <f t="shared" si="3"/>
        <v>217</v>
      </c>
      <c r="J13" s="126">
        <f t="shared" si="4"/>
        <v>6739</v>
      </c>
      <c r="K13" s="127">
        <f t="shared" si="5"/>
        <v>20.67072265914824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v>1551</v>
      </c>
      <c r="C14" s="121">
        <v>59</v>
      </c>
      <c r="D14" s="122">
        <f t="shared" si="0"/>
        <v>1610</v>
      </c>
      <c r="E14" s="120">
        <v>4352</v>
      </c>
      <c r="F14" s="121">
        <v>115</v>
      </c>
      <c r="G14" s="122">
        <f t="shared" si="1"/>
        <v>4467</v>
      </c>
      <c r="H14" s="124">
        <f t="shared" si="2"/>
        <v>5903</v>
      </c>
      <c r="I14" s="125">
        <f t="shared" si="3"/>
        <v>174</v>
      </c>
      <c r="J14" s="126">
        <f t="shared" si="4"/>
        <v>6077</v>
      </c>
      <c r="K14" s="127">
        <f t="shared" si="5"/>
        <v>26.493335527398386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v>1089</v>
      </c>
      <c r="C15" s="121">
        <v>45</v>
      </c>
      <c r="D15" s="122">
        <f t="shared" si="0"/>
        <v>1134</v>
      </c>
      <c r="E15" s="120">
        <v>3811</v>
      </c>
      <c r="F15" s="128">
        <v>117</v>
      </c>
      <c r="G15" s="122">
        <f t="shared" si="1"/>
        <v>3928</v>
      </c>
      <c r="H15" s="124">
        <f t="shared" si="2"/>
        <v>4900</v>
      </c>
      <c r="I15" s="125">
        <f t="shared" si="3"/>
        <v>162</v>
      </c>
      <c r="J15" s="126">
        <f t="shared" si="4"/>
        <v>5062</v>
      </c>
      <c r="K15" s="127">
        <f t="shared" si="5"/>
        <v>22.40221256420387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16459</v>
      </c>
      <c r="C16" s="131">
        <f t="shared" si="6"/>
        <v>707</v>
      </c>
      <c r="D16" s="132">
        <f t="shared" si="0"/>
        <v>17166</v>
      </c>
      <c r="E16" s="130">
        <f t="shared" si="6"/>
        <v>59746</v>
      </c>
      <c r="F16" s="131">
        <f t="shared" si="6"/>
        <v>2085</v>
      </c>
      <c r="G16" s="132">
        <f t="shared" si="1"/>
        <v>61831</v>
      </c>
      <c r="H16" s="130">
        <f t="shared" si="6"/>
        <v>76205</v>
      </c>
      <c r="I16" s="131">
        <f t="shared" si="6"/>
        <v>2792</v>
      </c>
      <c r="J16" s="133">
        <f>I16+H16</f>
        <v>78997</v>
      </c>
      <c r="K16" s="134">
        <f t="shared" si="5"/>
        <v>21.729939111611834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9">
      <selection activeCell="E22" sqref="E22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199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86" t="s">
        <v>58</v>
      </c>
      <c r="C4" s="493"/>
      <c r="D4" s="486" t="s">
        <v>59</v>
      </c>
      <c r="E4" s="493"/>
      <c r="F4" s="488" t="s">
        <v>28</v>
      </c>
      <c r="G4" s="489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62</v>
      </c>
      <c r="C6" s="152">
        <v>0.3611790749155307</v>
      </c>
      <c r="D6" s="151">
        <v>29</v>
      </c>
      <c r="E6" s="152">
        <v>0.046902039430059356</v>
      </c>
      <c r="F6" s="153">
        <v>91</v>
      </c>
      <c r="G6" s="154">
        <v>0.11519424788283099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431</v>
      </c>
      <c r="C7" s="156">
        <v>2.5107771175579634</v>
      </c>
      <c r="D7" s="155">
        <v>223</v>
      </c>
      <c r="E7" s="157">
        <v>0.3606605101001116</v>
      </c>
      <c r="F7" s="158">
        <v>654</v>
      </c>
      <c r="G7" s="157">
        <v>0.8278795397293568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1721</v>
      </c>
      <c r="C8" s="156">
        <v>10.025632063381103</v>
      </c>
      <c r="D8" s="155">
        <v>3815</v>
      </c>
      <c r="E8" s="157">
        <v>6.170044152609532</v>
      </c>
      <c r="F8" s="158">
        <v>5536</v>
      </c>
      <c r="G8" s="157">
        <v>7.007861058014861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2908</v>
      </c>
      <c r="C9" s="156">
        <v>16.94046370732844</v>
      </c>
      <c r="D9" s="155">
        <v>11108</v>
      </c>
      <c r="E9" s="157">
        <v>17.96509841341722</v>
      </c>
      <c r="F9" s="158">
        <v>14016</v>
      </c>
      <c r="G9" s="157">
        <v>17.742445915667684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3308</v>
      </c>
      <c r="C10" s="156">
        <v>19.270651287428638</v>
      </c>
      <c r="D10" s="155">
        <v>12813</v>
      </c>
      <c r="E10" s="157">
        <v>20.72261486956381</v>
      </c>
      <c r="F10" s="158">
        <v>16121</v>
      </c>
      <c r="G10" s="157">
        <v>20.407104067243058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4434</v>
      </c>
      <c r="C11" s="156">
        <v>25.830129325410695</v>
      </c>
      <c r="D11" s="155">
        <v>16486</v>
      </c>
      <c r="E11" s="157">
        <v>26.6630007601365</v>
      </c>
      <c r="F11" s="158">
        <v>20920</v>
      </c>
      <c r="G11" s="157">
        <v>26.482018304492577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2602</v>
      </c>
      <c r="C12" s="156">
        <v>15.157870208551788</v>
      </c>
      <c r="D12" s="155">
        <v>10157</v>
      </c>
      <c r="E12" s="157">
        <v>16.427034982452167</v>
      </c>
      <c r="F12" s="158">
        <v>12759</v>
      </c>
      <c r="G12" s="157">
        <v>16.15124624985759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1165</v>
      </c>
      <c r="C13" s="156">
        <v>6.786671327041827</v>
      </c>
      <c r="D13" s="155">
        <v>4940</v>
      </c>
      <c r="E13" s="157">
        <v>7.989519820154939</v>
      </c>
      <c r="F13" s="158">
        <v>6105</v>
      </c>
      <c r="G13" s="157">
        <v>7.72814157499652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535</v>
      </c>
      <c r="C14" s="156">
        <v>3.1166258883840148</v>
      </c>
      <c r="D14" s="155">
        <v>2260</v>
      </c>
      <c r="E14" s="159">
        <v>3.65512445213566</v>
      </c>
      <c r="F14" s="158">
        <v>2795</v>
      </c>
      <c r="G14" s="159">
        <v>3.5381090421155235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17166</v>
      </c>
      <c r="C15" s="161">
        <v>100</v>
      </c>
      <c r="D15" s="160">
        <v>61831</v>
      </c>
      <c r="E15" s="161">
        <v>100</v>
      </c>
      <c r="F15" s="160">
        <v>78997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222</v>
      </c>
      <c r="B16" s="490">
        <v>30.345060893098783</v>
      </c>
      <c r="C16" s="491"/>
      <c r="D16" s="490">
        <v>31.77574912046585</v>
      </c>
      <c r="E16" s="491"/>
      <c r="F16" s="490">
        <v>31.47251434034417</v>
      </c>
      <c r="G16" s="491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223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>
        <v>0.18274111675126903</v>
      </c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199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86" t="s">
        <v>52</v>
      </c>
      <c r="C25" s="487"/>
      <c r="D25" s="486" t="s">
        <v>53</v>
      </c>
      <c r="E25" s="487"/>
      <c r="F25" s="488" t="s">
        <v>28</v>
      </c>
      <c r="G25" s="489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3</v>
      </c>
      <c r="C27" s="156">
        <v>0.4243281471004243</v>
      </c>
      <c r="D27" s="151">
        <v>7</v>
      </c>
      <c r="E27" s="157">
        <v>0.3357314148681055</v>
      </c>
      <c r="F27" s="164">
        <v>10</v>
      </c>
      <c r="G27" s="154">
        <v>0.35816618911174786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19</v>
      </c>
      <c r="C28" s="156">
        <v>2.6874115983026874</v>
      </c>
      <c r="D28" s="155">
        <v>6</v>
      </c>
      <c r="E28" s="157">
        <v>0.28776978417266186</v>
      </c>
      <c r="F28" s="165">
        <v>25</v>
      </c>
      <c r="G28" s="157">
        <v>0.8954154727793696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45</v>
      </c>
      <c r="C29" s="156">
        <v>6.364922206506366</v>
      </c>
      <c r="D29" s="155">
        <v>107</v>
      </c>
      <c r="E29" s="157">
        <v>5.13189448441247</v>
      </c>
      <c r="F29" s="165">
        <v>152</v>
      </c>
      <c r="G29" s="157">
        <v>5.444126074498568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97</v>
      </c>
      <c r="C30" s="156">
        <v>13.719943422913719</v>
      </c>
      <c r="D30" s="155">
        <v>272</v>
      </c>
      <c r="E30" s="157">
        <v>13.045563549160672</v>
      </c>
      <c r="F30" s="165">
        <v>369</v>
      </c>
      <c r="G30" s="157">
        <v>13.216332378223496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119</v>
      </c>
      <c r="C31" s="156">
        <v>16.831683168316832</v>
      </c>
      <c r="D31" s="155">
        <v>405</v>
      </c>
      <c r="E31" s="157">
        <v>19.424460431654676</v>
      </c>
      <c r="F31" s="165">
        <v>524</v>
      </c>
      <c r="G31" s="157">
        <v>18.76790830945559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202</v>
      </c>
      <c r="C32" s="156">
        <v>28.57142857142857</v>
      </c>
      <c r="D32" s="155">
        <v>573</v>
      </c>
      <c r="E32" s="157">
        <v>27.482014388489205</v>
      </c>
      <c r="F32" s="165">
        <v>775</v>
      </c>
      <c r="G32" s="157">
        <v>27.757879656160455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142</v>
      </c>
      <c r="C33" s="156">
        <v>20.084865629420083</v>
      </c>
      <c r="D33" s="155">
        <v>454</v>
      </c>
      <c r="E33" s="157">
        <v>21.774580335731414</v>
      </c>
      <c r="F33" s="165">
        <v>596</v>
      </c>
      <c r="G33" s="157">
        <v>21.346704871060172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70</v>
      </c>
      <c r="C34" s="156">
        <v>9.900990099009901</v>
      </c>
      <c r="D34" s="155">
        <v>203</v>
      </c>
      <c r="E34" s="157">
        <v>9.73621103117506</v>
      </c>
      <c r="F34" s="165">
        <v>273</v>
      </c>
      <c r="G34" s="157">
        <v>9.777936962750717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10</v>
      </c>
      <c r="C35" s="156">
        <v>1.4144271570014144</v>
      </c>
      <c r="D35" s="155">
        <v>58</v>
      </c>
      <c r="E35" s="157">
        <v>2.7817745803357314</v>
      </c>
      <c r="F35" s="165">
        <v>68</v>
      </c>
      <c r="G35" s="159">
        <v>2.4355300859598854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707</v>
      </c>
      <c r="C36" s="166">
        <v>99.99999999999999</v>
      </c>
      <c r="D36" s="160">
        <v>2085</v>
      </c>
      <c r="E36" s="166">
        <v>100</v>
      </c>
      <c r="F36" s="167">
        <v>2792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224</v>
      </c>
      <c r="B37" s="490">
        <v>33.49009900990099</v>
      </c>
      <c r="C37" s="491"/>
      <c r="D37" s="490">
        <v>34.28446771378709</v>
      </c>
      <c r="E37" s="491"/>
      <c r="F37" s="492">
        <v>34.07741935483871</v>
      </c>
      <c r="G37" s="491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225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4:C4"/>
    <mergeCell ref="D4:E4"/>
    <mergeCell ref="F4:G4"/>
    <mergeCell ref="B16:C16"/>
    <mergeCell ref="D16:E16"/>
    <mergeCell ref="F16:G16"/>
    <mergeCell ref="B25:C25"/>
    <mergeCell ref="D25:E25"/>
    <mergeCell ref="F25:G25"/>
    <mergeCell ref="B37:C37"/>
    <mergeCell ref="D37:E37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49">
      <selection activeCell="D71" sqref="D71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183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avril 2013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94" t="s">
        <v>75</v>
      </c>
      <c r="C4" s="495"/>
      <c r="D4" s="494" t="s">
        <v>76</v>
      </c>
      <c r="E4" s="495"/>
      <c r="F4" s="496" t="s">
        <v>0</v>
      </c>
      <c r="G4" s="49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207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4862</v>
      </c>
      <c r="C6" s="174">
        <f>(B6/$B$18)*100</f>
        <v>35.170717592592595</v>
      </c>
      <c r="D6" s="173">
        <f>SUM(D7:D8)</f>
        <v>329</v>
      </c>
      <c r="E6" s="174">
        <f>(D6/$D$18)*100</f>
        <v>53.75816993464052</v>
      </c>
      <c r="F6" s="173">
        <f>SUM(F7:F8)</f>
        <v>5191</v>
      </c>
      <c r="G6" s="174">
        <f>(F6/$F$18)*100</f>
        <v>35.95871432529787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v>3310</v>
      </c>
      <c r="C7" s="177">
        <f aca="true" t="shared" si="0" ref="C7:C18">(B7/$B$18)*100</f>
        <v>23.94386574074074</v>
      </c>
      <c r="D7" s="176">
        <v>272</v>
      </c>
      <c r="E7" s="177">
        <f aca="true" t="shared" si="1" ref="E7:E18">(D7/$D$18)*100</f>
        <v>44.44444444444444</v>
      </c>
      <c r="F7" s="178">
        <f>D7+B7</f>
        <v>3582</v>
      </c>
      <c r="G7" s="177">
        <f aca="true" t="shared" si="2" ref="G7:G18">(F7/$F$18)*100</f>
        <v>24.81296758104738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181</v>
      </c>
      <c r="B8" s="180">
        <v>1552</v>
      </c>
      <c r="C8" s="181">
        <f t="shared" si="0"/>
        <v>11.226851851851851</v>
      </c>
      <c r="D8" s="180">
        <v>57</v>
      </c>
      <c r="E8" s="181">
        <f t="shared" si="1"/>
        <v>9.313725490196079</v>
      </c>
      <c r="F8" s="182">
        <f>D8+B8</f>
        <v>1609</v>
      </c>
      <c r="G8" s="181">
        <f t="shared" si="2"/>
        <v>11.145746744250484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7073</v>
      </c>
      <c r="C9" s="174">
        <f t="shared" si="0"/>
        <v>51.16464120370371</v>
      </c>
      <c r="D9" s="183">
        <f>SUM(D10:D13)</f>
        <v>159</v>
      </c>
      <c r="E9" s="174">
        <f t="shared" si="1"/>
        <v>25.98039215686275</v>
      </c>
      <c r="F9" s="173">
        <f>SUM(F10:F13)</f>
        <v>7232</v>
      </c>
      <c r="G9" s="174">
        <f t="shared" si="2"/>
        <v>50.09697977279025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v>1907</v>
      </c>
      <c r="C10" s="181">
        <f t="shared" si="0"/>
        <v>13.794849537037038</v>
      </c>
      <c r="D10" s="180">
        <v>35</v>
      </c>
      <c r="E10" s="181">
        <f t="shared" si="1"/>
        <v>5.718954248366013</v>
      </c>
      <c r="F10" s="182">
        <f aca="true" t="shared" si="3" ref="F10:F18">D10+B10</f>
        <v>1942</v>
      </c>
      <c r="G10" s="181">
        <f t="shared" si="2"/>
        <v>13.452479911332778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v>1955</v>
      </c>
      <c r="C11" s="181">
        <f t="shared" si="0"/>
        <v>14.14207175925926</v>
      </c>
      <c r="D11" s="180">
        <v>26</v>
      </c>
      <c r="E11" s="181">
        <f t="shared" si="1"/>
        <v>4.248366013071895</v>
      </c>
      <c r="F11" s="182">
        <f t="shared" si="3"/>
        <v>1981</v>
      </c>
      <c r="G11" s="181">
        <f t="shared" si="2"/>
        <v>13.722637849819893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v>1009</v>
      </c>
      <c r="C12" s="181">
        <f t="shared" si="0"/>
        <v>7.298900462962964</v>
      </c>
      <c r="D12" s="180">
        <v>9</v>
      </c>
      <c r="E12" s="181">
        <f t="shared" si="1"/>
        <v>1.4705882352941175</v>
      </c>
      <c r="F12" s="182">
        <f t="shared" si="3"/>
        <v>1018</v>
      </c>
      <c r="G12" s="181">
        <f t="shared" si="2"/>
        <v>7.051814907176503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v>2202</v>
      </c>
      <c r="C13" s="174">
        <f t="shared" si="0"/>
        <v>15.928819444444445</v>
      </c>
      <c r="D13" s="185">
        <v>89</v>
      </c>
      <c r="E13" s="174">
        <f t="shared" si="1"/>
        <v>14.54248366013072</v>
      </c>
      <c r="F13" s="186">
        <f t="shared" si="3"/>
        <v>2291</v>
      </c>
      <c r="G13" s="174">
        <f t="shared" si="2"/>
        <v>15.870047104461069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v>1006</v>
      </c>
      <c r="C14" s="174">
        <f t="shared" si="0"/>
        <v>7.277199074074074</v>
      </c>
      <c r="D14" s="173">
        <v>78</v>
      </c>
      <c r="E14" s="174">
        <f t="shared" si="1"/>
        <v>12.745098039215685</v>
      </c>
      <c r="F14" s="173">
        <f t="shared" si="3"/>
        <v>1084</v>
      </c>
      <c r="G14" s="174">
        <f t="shared" si="2"/>
        <v>7.5090052646162375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v>655</v>
      </c>
      <c r="C15" s="174">
        <f t="shared" si="0"/>
        <v>4.738136574074074</v>
      </c>
      <c r="D15" s="173">
        <v>27</v>
      </c>
      <c r="E15" s="174">
        <f t="shared" si="1"/>
        <v>4.411764705882353</v>
      </c>
      <c r="F15" s="173">
        <f t="shared" si="3"/>
        <v>682</v>
      </c>
      <c r="G15" s="174">
        <f t="shared" si="2"/>
        <v>4.724300360210584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208</v>
      </c>
      <c r="B16" s="173">
        <v>4</v>
      </c>
      <c r="C16" s="174">
        <f t="shared" si="0"/>
        <v>0.028935185185185182</v>
      </c>
      <c r="D16" s="173">
        <v>0</v>
      </c>
      <c r="E16" s="174">
        <f t="shared" si="1"/>
        <v>0</v>
      </c>
      <c r="F16" s="173">
        <f t="shared" si="3"/>
        <v>4</v>
      </c>
      <c r="G16" s="174">
        <f t="shared" si="2"/>
        <v>0.02770850651149903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180</v>
      </c>
      <c r="B17" s="173">
        <v>224</v>
      </c>
      <c r="C17" s="174">
        <f t="shared" si="0"/>
        <v>1.6203703703703702</v>
      </c>
      <c r="D17" s="173">
        <v>19</v>
      </c>
      <c r="E17" s="174">
        <f t="shared" si="1"/>
        <v>3.104575163398693</v>
      </c>
      <c r="F17" s="173">
        <f t="shared" si="3"/>
        <v>243</v>
      </c>
      <c r="G17" s="174">
        <f t="shared" si="2"/>
        <v>1.683291770573566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13824</v>
      </c>
      <c r="C18" s="188">
        <f t="shared" si="0"/>
        <v>100</v>
      </c>
      <c r="D18" s="173">
        <f>SUM(D14:D17)+D9+D6</f>
        <v>612</v>
      </c>
      <c r="E18" s="174">
        <f t="shared" si="1"/>
        <v>100</v>
      </c>
      <c r="F18" s="173">
        <f t="shared" si="3"/>
        <v>14436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184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avril 2013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94" t="s">
        <v>75</v>
      </c>
      <c r="C26" s="495"/>
      <c r="D26" s="494" t="s">
        <v>76</v>
      </c>
      <c r="E26" s="495"/>
      <c r="F26" s="496" t="s">
        <v>0</v>
      </c>
      <c r="G26" s="497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v>1277</v>
      </c>
      <c r="C28" s="191">
        <f>(B28/$B$32)*100</f>
        <v>1.6757430614789057</v>
      </c>
      <c r="D28" s="190">
        <v>60</v>
      </c>
      <c r="E28" s="191">
        <f>(D28/$D$32)*100</f>
        <v>2.148997134670487</v>
      </c>
      <c r="F28" s="192">
        <f>B28+D28</f>
        <v>1337</v>
      </c>
      <c r="G28" s="191">
        <f>(F28/$F$32)*100</f>
        <v>1.6924693342785169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v>6167</v>
      </c>
      <c r="C29" s="195">
        <f>(B29/$B$32)*100</f>
        <v>8.092644839577455</v>
      </c>
      <c r="D29" s="194">
        <v>240</v>
      </c>
      <c r="E29" s="195">
        <f>(D29/$D$32)*100</f>
        <v>8.595988538681947</v>
      </c>
      <c r="F29" s="196">
        <f>B29+D29</f>
        <v>6407</v>
      </c>
      <c r="G29" s="195">
        <f>(F29/$F$32)*100</f>
        <v>8.110434573464815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v>56160</v>
      </c>
      <c r="C30" s="181">
        <f>(B30/$B$32)*100</f>
        <v>73.69595170920543</v>
      </c>
      <c r="D30" s="198">
        <v>1781</v>
      </c>
      <c r="E30" s="181">
        <f>(D30/$D$32)*100</f>
        <v>63.78939828080229</v>
      </c>
      <c r="F30" s="199">
        <f>B30+D30</f>
        <v>57941</v>
      </c>
      <c r="G30" s="181">
        <f>(F30/$F$32)*100</f>
        <v>73.34582325911111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182</v>
      </c>
      <c r="B31" s="201">
        <v>12601</v>
      </c>
      <c r="C31" s="202">
        <f>(B31/$B$32)*100</f>
        <v>16.535660389738204</v>
      </c>
      <c r="D31" s="201">
        <v>711</v>
      </c>
      <c r="E31" s="202">
        <f>(D31/$D$32)*100</f>
        <v>25.465616045845273</v>
      </c>
      <c r="F31" s="203">
        <f>B31+D31</f>
        <v>13312</v>
      </c>
      <c r="G31" s="202">
        <f>(F31/$F$32)*100</f>
        <v>16.85127283314556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76205</v>
      </c>
      <c r="C32" s="174">
        <f t="shared" si="4"/>
        <v>100</v>
      </c>
      <c r="D32" s="204">
        <f t="shared" si="4"/>
        <v>2792</v>
      </c>
      <c r="E32" s="174">
        <f t="shared" si="4"/>
        <v>100</v>
      </c>
      <c r="F32" s="204">
        <f>B32+D32</f>
        <v>78997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2">
      <selection activeCell="D71" sqref="D71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avril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D71" sqref="D71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475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235</v>
      </c>
      <c r="C1" s="81"/>
      <c r="D1" s="81"/>
      <c r="E1" s="81"/>
      <c r="F1" s="469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470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226</v>
      </c>
      <c r="D3" s="206" t="s">
        <v>57</v>
      </c>
      <c r="E3" s="207" t="s">
        <v>226</v>
      </c>
      <c r="F3" s="208" t="s">
        <v>28</v>
      </c>
      <c r="G3" s="207" t="s">
        <v>226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7" t="s">
        <v>281</v>
      </c>
      <c r="B4" s="367">
        <v>76205</v>
      </c>
      <c r="C4" s="368">
        <f>(($B$4-$B$5)/$B$5)*100</f>
        <v>2.8865756679762917</v>
      </c>
      <c r="D4" s="367">
        <v>2792</v>
      </c>
      <c r="E4" s="368">
        <f>(($D$4-$D$5)/$D$5)*100</f>
        <v>2.2336140607835957</v>
      </c>
      <c r="F4" s="369">
        <f>B4+D4</f>
        <v>78997</v>
      </c>
      <c r="G4" s="368">
        <f>(($F$4-$F$5)/$F$5)*100</f>
        <v>2.863355816557723</v>
      </c>
      <c r="H4" s="370">
        <f>(D4/F4)*100</f>
        <v>3.5343114295479574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276</v>
      </c>
      <c r="B5" s="405">
        <v>74067</v>
      </c>
      <c r="C5" s="406">
        <v>0.49660113159929986</v>
      </c>
      <c r="D5" s="405">
        <v>2731</v>
      </c>
      <c r="E5" s="406">
        <v>0.9238728750923874</v>
      </c>
      <c r="F5" s="471">
        <v>76798</v>
      </c>
      <c r="G5" s="406">
        <v>0.5117332181606397</v>
      </c>
      <c r="H5" s="407">
        <v>3.5560821896403554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274</v>
      </c>
      <c r="B6" s="242">
        <v>73701</v>
      </c>
      <c r="C6" s="241">
        <v>-2.281827583463711</v>
      </c>
      <c r="D6" s="242">
        <v>2706</v>
      </c>
      <c r="E6" s="241">
        <v>-4.71830985915493</v>
      </c>
      <c r="F6" s="472">
        <v>76407</v>
      </c>
      <c r="G6" s="241">
        <v>-2.370243540926631</v>
      </c>
      <c r="H6" s="243">
        <v>3.541560328242177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272</v>
      </c>
      <c r="B7" s="242">
        <v>75422</v>
      </c>
      <c r="C7" s="241">
        <v>0.857169601904227</v>
      </c>
      <c r="D7" s="242">
        <v>2840</v>
      </c>
      <c r="E7" s="241">
        <v>1.1756323477021733</v>
      </c>
      <c r="F7" s="472">
        <v>78262</v>
      </c>
      <c r="G7" s="241">
        <v>0.8686910346960871</v>
      </c>
      <c r="H7" s="243">
        <v>3.628836472362066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270</v>
      </c>
      <c r="B8" s="212">
        <v>74781</v>
      </c>
      <c r="C8" s="211">
        <v>5.092963447025591</v>
      </c>
      <c r="D8" s="212">
        <v>2807</v>
      </c>
      <c r="E8" s="211">
        <v>7.0148684712161655</v>
      </c>
      <c r="F8" s="473">
        <v>77588</v>
      </c>
      <c r="G8" s="211">
        <v>5.161290322580645</v>
      </c>
      <c r="H8" s="213">
        <v>3.6178274990977983</v>
      </c>
    </row>
    <row r="9" spans="1:22" ht="37.5" customHeight="1">
      <c r="A9" s="240" t="s">
        <v>268</v>
      </c>
      <c r="B9" s="242">
        <v>71157</v>
      </c>
      <c r="C9" s="241">
        <v>1.9864986885668832</v>
      </c>
      <c r="D9" s="242">
        <v>2623</v>
      </c>
      <c r="E9" s="241">
        <v>2.6614481409001955</v>
      </c>
      <c r="F9" s="472">
        <v>73780</v>
      </c>
      <c r="G9" s="241">
        <v>2.0103420623289</v>
      </c>
      <c r="H9" s="243">
        <v>3.5551640010843046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266</v>
      </c>
      <c r="B10" s="242">
        <v>69771</v>
      </c>
      <c r="C10" s="241">
        <v>-1.4241512312974187</v>
      </c>
      <c r="D10" s="242">
        <v>2555</v>
      </c>
      <c r="E10" s="241">
        <v>0.5509641873278237</v>
      </c>
      <c r="F10" s="472">
        <v>72326</v>
      </c>
      <c r="G10" s="241">
        <v>-1.3557010365521003</v>
      </c>
      <c r="H10" s="243">
        <v>3.532616209938335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264</v>
      </c>
      <c r="B11" s="242">
        <v>70779</v>
      </c>
      <c r="C11" s="241">
        <v>1.904803040774015</v>
      </c>
      <c r="D11" s="242">
        <v>2541</v>
      </c>
      <c r="E11" s="241">
        <v>3.418803418803419</v>
      </c>
      <c r="F11" s="472">
        <v>73320</v>
      </c>
      <c r="G11" s="241">
        <v>1.956530808059739</v>
      </c>
      <c r="H11" s="243">
        <v>3.465630114566285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262</v>
      </c>
      <c r="B12" s="212">
        <v>69456</v>
      </c>
      <c r="C12" s="211">
        <v>7.330943256273953</v>
      </c>
      <c r="D12" s="212">
        <v>2457</v>
      </c>
      <c r="E12" s="211">
        <v>8.572691117984977</v>
      </c>
      <c r="F12" s="473">
        <v>71913</v>
      </c>
      <c r="G12" s="211">
        <v>7.372900335946249</v>
      </c>
      <c r="H12" s="213">
        <v>3.416628426014768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260</v>
      </c>
      <c r="B13" s="242">
        <v>64712</v>
      </c>
      <c r="C13" s="241">
        <v>0.1904349037761848</v>
      </c>
      <c r="D13" s="242">
        <v>2263</v>
      </c>
      <c r="E13" s="241">
        <v>-3.125</v>
      </c>
      <c r="F13" s="472">
        <v>66975</v>
      </c>
      <c r="G13" s="241">
        <v>0.0747104968248039</v>
      </c>
      <c r="H13" s="243">
        <v>3.3788727136991414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258</v>
      </c>
      <c r="B14" s="242">
        <v>64589</v>
      </c>
      <c r="C14" s="241">
        <v>-2.621818839705705</v>
      </c>
      <c r="D14" s="242">
        <v>2336</v>
      </c>
      <c r="E14" s="241">
        <v>0.21450021450021448</v>
      </c>
      <c r="F14" s="472">
        <v>66925</v>
      </c>
      <c r="G14" s="241">
        <v>-2.525524694504726</v>
      </c>
      <c r="H14" s="243">
        <v>3.4904744116548376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256</v>
      </c>
      <c r="B15" s="242">
        <v>66328</v>
      </c>
      <c r="C15" s="241">
        <v>1.3709098133912059</v>
      </c>
      <c r="D15" s="242">
        <v>2331</v>
      </c>
      <c r="E15" s="241">
        <v>0.21496130696474636</v>
      </c>
      <c r="F15" s="472">
        <v>68659</v>
      </c>
      <c r="G15" s="241">
        <v>1.33122776982452</v>
      </c>
      <c r="H15" s="243">
        <v>3.3950392519553154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254</v>
      </c>
      <c r="B16" s="212">
        <v>65431</v>
      </c>
      <c r="C16" s="211">
        <v>2.533926724543204</v>
      </c>
      <c r="D16" s="212">
        <v>2326</v>
      </c>
      <c r="E16" s="211">
        <v>2.241758241758242</v>
      </c>
      <c r="F16" s="473">
        <v>67757</v>
      </c>
      <c r="G16" s="211">
        <v>2.523869327724735</v>
      </c>
      <c r="H16" s="213">
        <v>3.4328556459111237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252</v>
      </c>
      <c r="B17" s="242">
        <v>63814</v>
      </c>
      <c r="C17" s="241">
        <v>-0.26880880192542117</v>
      </c>
      <c r="D17" s="242">
        <v>2275</v>
      </c>
      <c r="E17" s="241">
        <v>-1.981904351572598</v>
      </c>
      <c r="F17" s="472">
        <v>66089</v>
      </c>
      <c r="G17" s="241">
        <v>-0.3287737342965298</v>
      </c>
      <c r="H17" s="243">
        <v>3.4423277701281605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249</v>
      </c>
      <c r="B18" s="242">
        <v>63986</v>
      </c>
      <c r="C18" s="241">
        <v>-3.176212453658168</v>
      </c>
      <c r="D18" s="242">
        <v>2321</v>
      </c>
      <c r="E18" s="241">
        <v>-4.603370324702015</v>
      </c>
      <c r="F18" s="472">
        <v>66307</v>
      </c>
      <c r="G18" s="241">
        <v>-3.2268892845675587</v>
      </c>
      <c r="H18" s="243">
        <v>3.5003845747809432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246</v>
      </c>
      <c r="B19" s="242">
        <v>66085</v>
      </c>
      <c r="C19" s="241">
        <v>0.344680980290929</v>
      </c>
      <c r="D19" s="242">
        <v>2433</v>
      </c>
      <c r="E19" s="241">
        <v>1.9698239731768652</v>
      </c>
      <c r="F19" s="472">
        <v>68518</v>
      </c>
      <c r="G19" s="241">
        <v>0.40150049821229705</v>
      </c>
      <c r="H19" s="243">
        <v>3.5508917364780053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232</v>
      </c>
      <c r="B20" s="212">
        <v>65858</v>
      </c>
      <c r="C20" s="211">
        <v>3.06093705987293</v>
      </c>
      <c r="D20" s="212">
        <v>2386</v>
      </c>
      <c r="E20" s="211">
        <v>4.833040421792618</v>
      </c>
      <c r="F20" s="473">
        <v>68244</v>
      </c>
      <c r="G20" s="211">
        <v>3.1218834053612983</v>
      </c>
      <c r="H20" s="213">
        <v>3.4962780610749666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08" t="s">
        <v>227</v>
      </c>
      <c r="B21" s="409"/>
      <c r="C21" s="409"/>
      <c r="D21" s="409"/>
      <c r="E21" s="409"/>
      <c r="F21" s="474"/>
      <c r="G21" s="409"/>
      <c r="H21" s="41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470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470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470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470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470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470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470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470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470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470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470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470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470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470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470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470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470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470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470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470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470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470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470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470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470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470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470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470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470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470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470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470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470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470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470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470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470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470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470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470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470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470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470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470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470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470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470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470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31">
      <selection activeCell="D71" sqref="D71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236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281</v>
      </c>
      <c r="B5" s="216">
        <v>91</v>
      </c>
      <c r="C5" s="216">
        <v>654</v>
      </c>
      <c r="D5" s="216">
        <v>5536</v>
      </c>
      <c r="E5" s="216">
        <v>14016</v>
      </c>
      <c r="F5" s="216">
        <v>16121</v>
      </c>
      <c r="G5" s="216">
        <v>20920</v>
      </c>
      <c r="H5" s="216">
        <v>12759</v>
      </c>
      <c r="I5" s="216">
        <v>6105</v>
      </c>
      <c r="J5" s="216">
        <v>2795</v>
      </c>
      <c r="K5" s="216">
        <f>SUM(B5:J5)</f>
        <v>78997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247</v>
      </c>
      <c r="B6" s="217">
        <f aca="true" t="shared" si="0" ref="B6:J6">(B5/$K$5)*100</f>
        <v>0.11519424788283099</v>
      </c>
      <c r="C6" s="217">
        <f t="shared" si="0"/>
        <v>0.8278795397293568</v>
      </c>
      <c r="D6" s="217">
        <f t="shared" si="0"/>
        <v>7.007861058014861</v>
      </c>
      <c r="E6" s="217">
        <f t="shared" si="0"/>
        <v>17.742445915667684</v>
      </c>
      <c r="F6" s="217">
        <f t="shared" si="0"/>
        <v>20.407104067243058</v>
      </c>
      <c r="G6" s="217">
        <f t="shared" si="0"/>
        <v>26.482018304492577</v>
      </c>
      <c r="H6" s="217">
        <f t="shared" si="0"/>
        <v>16.15124624985759</v>
      </c>
      <c r="I6" s="217">
        <f t="shared" si="0"/>
        <v>7.72814157499652</v>
      </c>
      <c r="J6" s="217">
        <f t="shared" si="0"/>
        <v>3.5381090421155235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88" t="s">
        <v>276</v>
      </c>
      <c r="B7" s="244">
        <v>95</v>
      </c>
      <c r="C7" s="244">
        <v>634</v>
      </c>
      <c r="D7" s="244">
        <v>5376</v>
      </c>
      <c r="E7" s="244">
        <v>13744</v>
      </c>
      <c r="F7" s="244">
        <v>15638</v>
      </c>
      <c r="G7" s="244">
        <v>20207</v>
      </c>
      <c r="H7" s="244">
        <v>12486</v>
      </c>
      <c r="I7" s="244">
        <v>5945</v>
      </c>
      <c r="J7" s="244">
        <v>2673</v>
      </c>
      <c r="K7" s="244">
        <v>76798</v>
      </c>
      <c r="L7" s="66" t="s">
        <v>250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247</v>
      </c>
      <c r="B8" s="245">
        <v>0.12370113805047006</v>
      </c>
      <c r="C8" s="245">
        <v>0.8255423318315582</v>
      </c>
      <c r="D8" s="245">
        <v>7.000182296413969</v>
      </c>
      <c r="E8" s="245">
        <v>17.89629938279643</v>
      </c>
      <c r="F8" s="245">
        <v>20.36250944035001</v>
      </c>
      <c r="G8" s="245">
        <v>26.311883121956303</v>
      </c>
      <c r="H8" s="245">
        <v>16.258235891559675</v>
      </c>
      <c r="I8" s="245">
        <v>7.741087007474152</v>
      </c>
      <c r="J8" s="245">
        <v>3.4805593895674365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274</v>
      </c>
      <c r="B9" s="244">
        <v>69</v>
      </c>
      <c r="C9" s="244">
        <v>599</v>
      </c>
      <c r="D9" s="244">
        <v>5351</v>
      </c>
      <c r="E9" s="244">
        <v>13565</v>
      </c>
      <c r="F9" s="244">
        <v>15552</v>
      </c>
      <c r="G9" s="244">
        <v>20310</v>
      </c>
      <c r="H9" s="244">
        <v>12361</v>
      </c>
      <c r="I9" s="244">
        <v>5902</v>
      </c>
      <c r="J9" s="244">
        <v>2698</v>
      </c>
      <c r="K9" s="244">
        <v>76407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247</v>
      </c>
      <c r="B10" s="245">
        <v>0.09030586202834819</v>
      </c>
      <c r="C10" s="245">
        <v>0.7839595848547909</v>
      </c>
      <c r="D10" s="245">
        <v>7.0032850393288575</v>
      </c>
      <c r="E10" s="245">
        <v>17.75360896252961</v>
      </c>
      <c r="F10" s="245">
        <v>20.354156032824218</v>
      </c>
      <c r="G10" s="245">
        <v>26.581334170952925</v>
      </c>
      <c r="H10" s="245">
        <v>16.17783710916539</v>
      </c>
      <c r="I10" s="245">
        <v>7.724423154946535</v>
      </c>
      <c r="J10" s="245">
        <v>3.5310900833693246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2" t="s">
        <v>272</v>
      </c>
      <c r="B11" s="335">
        <v>101</v>
      </c>
      <c r="C11" s="335">
        <v>711</v>
      </c>
      <c r="D11" s="335">
        <v>5639</v>
      </c>
      <c r="E11" s="335">
        <v>13840</v>
      </c>
      <c r="F11" s="335">
        <v>15914</v>
      </c>
      <c r="G11" s="335">
        <v>20667</v>
      </c>
      <c r="H11" s="335">
        <v>12694</v>
      </c>
      <c r="I11" s="335">
        <v>5962</v>
      </c>
      <c r="J11" s="335">
        <v>2734</v>
      </c>
      <c r="K11" s="335">
        <v>78262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247</v>
      </c>
      <c r="B12" s="334">
        <v>0.1290536914466791</v>
      </c>
      <c r="C12" s="334">
        <v>0.9084868774117707</v>
      </c>
      <c r="D12" s="334">
        <v>7.205284812552708</v>
      </c>
      <c r="E12" s="334">
        <v>17.6841890061588</v>
      </c>
      <c r="F12" s="334">
        <v>20.334261838440113</v>
      </c>
      <c r="G12" s="334">
        <v>26.407451892361557</v>
      </c>
      <c r="H12" s="334">
        <v>16.21987682400143</v>
      </c>
      <c r="I12" s="334">
        <v>7.6180010733178305</v>
      </c>
      <c r="J12" s="334">
        <v>3.4933939843091157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0" t="s">
        <v>270</v>
      </c>
      <c r="B13" s="374">
        <v>98</v>
      </c>
      <c r="C13" s="374">
        <v>683</v>
      </c>
      <c r="D13" s="374">
        <v>5659</v>
      </c>
      <c r="E13" s="374">
        <v>13740</v>
      </c>
      <c r="F13" s="374">
        <v>15942</v>
      </c>
      <c r="G13" s="374">
        <v>20279</v>
      </c>
      <c r="H13" s="374">
        <v>12493</v>
      </c>
      <c r="I13" s="374">
        <v>5989</v>
      </c>
      <c r="J13" s="374">
        <v>2705</v>
      </c>
      <c r="K13" s="374">
        <v>77588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1" t="s">
        <v>247</v>
      </c>
      <c r="B14" s="217">
        <v>0.12630819198845183</v>
      </c>
      <c r="C14" s="217">
        <v>0.8802907666133939</v>
      </c>
      <c r="D14" s="217">
        <v>7.293653657782132</v>
      </c>
      <c r="E14" s="217">
        <v>17.708924060421715</v>
      </c>
      <c r="F14" s="217">
        <v>20.546991802856112</v>
      </c>
      <c r="G14" s="217">
        <v>26.136773727896067</v>
      </c>
      <c r="H14" s="217">
        <v>16.10171676032376</v>
      </c>
      <c r="I14" s="217">
        <v>7.7189771614167135</v>
      </c>
      <c r="J14" s="217">
        <v>3.486363870701655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88" t="s">
        <v>268</v>
      </c>
      <c r="B15" s="371">
        <v>80</v>
      </c>
      <c r="C15" s="371">
        <v>637</v>
      </c>
      <c r="D15" s="371">
        <v>5365</v>
      </c>
      <c r="E15" s="371">
        <v>13086</v>
      </c>
      <c r="F15" s="371">
        <v>15239</v>
      </c>
      <c r="G15" s="371">
        <v>19266</v>
      </c>
      <c r="H15" s="371">
        <v>11823</v>
      </c>
      <c r="I15" s="371">
        <v>5719</v>
      </c>
      <c r="J15" s="371">
        <v>2565</v>
      </c>
      <c r="K15" s="371">
        <v>73780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247</v>
      </c>
      <c r="B16" s="245">
        <v>0.10843046896177824</v>
      </c>
      <c r="C16" s="245">
        <v>0.8633776091081594</v>
      </c>
      <c r="D16" s="245">
        <v>7.271618324749254</v>
      </c>
      <c r="E16" s="245">
        <v>17.73651396042288</v>
      </c>
      <c r="F16" s="245">
        <v>20.654648956356738</v>
      </c>
      <c r="G16" s="245">
        <v>26.11276768772025</v>
      </c>
      <c r="H16" s="245">
        <v>16.024667931688803</v>
      </c>
      <c r="I16" s="245">
        <v>7.751423149905124</v>
      </c>
      <c r="J16" s="245">
        <v>3.4765519110870153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266</v>
      </c>
      <c r="B17" s="244">
        <v>78</v>
      </c>
      <c r="C17" s="244">
        <v>616</v>
      </c>
      <c r="D17" s="244">
        <v>5328</v>
      </c>
      <c r="E17" s="244">
        <v>12847</v>
      </c>
      <c r="F17" s="244">
        <v>14867</v>
      </c>
      <c r="G17" s="244">
        <v>18811</v>
      </c>
      <c r="H17" s="244">
        <v>11582</v>
      </c>
      <c r="I17" s="244">
        <v>5630</v>
      </c>
      <c r="J17" s="244">
        <v>2567</v>
      </c>
      <c r="K17" s="244">
        <v>72326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247</v>
      </c>
      <c r="B18" s="245">
        <v>0.10784503498050493</v>
      </c>
      <c r="C18" s="245">
        <v>0.8516992506152697</v>
      </c>
      <c r="D18" s="245">
        <v>7.366645466360645</v>
      </c>
      <c r="E18" s="245">
        <v>17.762630312750602</v>
      </c>
      <c r="F18" s="245">
        <v>20.55554019301496</v>
      </c>
      <c r="G18" s="245">
        <v>26.00862760279844</v>
      </c>
      <c r="H18" s="245">
        <v>16.013605065951385</v>
      </c>
      <c r="I18" s="245">
        <v>7.784199319746703</v>
      </c>
      <c r="J18" s="245">
        <v>3.5492077537814892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264</v>
      </c>
      <c r="B19" s="244">
        <v>97</v>
      </c>
      <c r="C19" s="244">
        <v>716</v>
      </c>
      <c r="D19" s="244">
        <v>5586</v>
      </c>
      <c r="E19" s="244">
        <v>13019</v>
      </c>
      <c r="F19" s="244">
        <v>15087</v>
      </c>
      <c r="G19" s="244">
        <v>18844</v>
      </c>
      <c r="H19" s="244">
        <v>11706</v>
      </c>
      <c r="I19" s="244">
        <v>5735</v>
      </c>
      <c r="J19" s="244">
        <v>2530</v>
      </c>
      <c r="K19" s="244">
        <v>73320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247</v>
      </c>
      <c r="B20" s="245">
        <v>0.13229678123295144</v>
      </c>
      <c r="C20" s="245">
        <v>0.9765411893071467</v>
      </c>
      <c r="D20" s="245">
        <v>7.618657937806874</v>
      </c>
      <c r="E20" s="245">
        <v>17.756410256410255</v>
      </c>
      <c r="F20" s="245">
        <v>20.576923076923077</v>
      </c>
      <c r="G20" s="245">
        <v>25.70103655210038</v>
      </c>
      <c r="H20" s="245">
        <v>15.965630114566284</v>
      </c>
      <c r="I20" s="245">
        <v>7.821876704855428</v>
      </c>
      <c r="J20" s="245">
        <v>3.450627386797599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0" t="s">
        <v>262</v>
      </c>
      <c r="B21" s="216">
        <v>77</v>
      </c>
      <c r="C21" s="216">
        <v>732</v>
      </c>
      <c r="D21" s="216">
        <v>5460</v>
      </c>
      <c r="E21" s="216">
        <v>12608</v>
      </c>
      <c r="F21" s="216">
        <v>14691</v>
      </c>
      <c r="G21" s="216">
        <v>18795</v>
      </c>
      <c r="H21" s="216">
        <v>11364</v>
      </c>
      <c r="I21" s="216">
        <v>5701</v>
      </c>
      <c r="J21" s="216">
        <v>2485</v>
      </c>
      <c r="K21" s="216">
        <v>71913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247</v>
      </c>
      <c r="B22" s="217">
        <v>0.10707382531670213</v>
      </c>
      <c r="C22" s="217">
        <v>1.0178966250886488</v>
      </c>
      <c r="D22" s="217">
        <v>7.59250761336615</v>
      </c>
      <c r="E22" s="217">
        <v>17.532295968740005</v>
      </c>
      <c r="F22" s="217">
        <v>20.428851528930792</v>
      </c>
      <c r="G22" s="217">
        <v>26.13574736139502</v>
      </c>
      <c r="H22" s="217">
        <v>15.802427933753286</v>
      </c>
      <c r="I22" s="217">
        <v>7.927634780915829</v>
      </c>
      <c r="J22" s="217">
        <v>3.4555643624935684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260</v>
      </c>
      <c r="B23" s="244">
        <v>64</v>
      </c>
      <c r="C23" s="244">
        <v>628</v>
      </c>
      <c r="D23" s="244">
        <v>5018</v>
      </c>
      <c r="E23" s="244">
        <v>11651</v>
      </c>
      <c r="F23" s="244">
        <v>13558</v>
      </c>
      <c r="G23" s="244">
        <v>17550</v>
      </c>
      <c r="H23" s="244">
        <v>10780</v>
      </c>
      <c r="I23" s="244">
        <v>5343</v>
      </c>
      <c r="J23" s="244">
        <v>2383</v>
      </c>
      <c r="K23" s="244">
        <v>66975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247</v>
      </c>
      <c r="B24" s="245">
        <v>0.09555804404628593</v>
      </c>
      <c r="C24" s="245">
        <v>0.9376633072041807</v>
      </c>
      <c r="D24" s="245">
        <v>7.492347891004106</v>
      </c>
      <c r="E24" s="245">
        <v>17.396043299738707</v>
      </c>
      <c r="F24" s="245">
        <v>20.243374393430386</v>
      </c>
      <c r="G24" s="245">
        <v>26.203807390817467</v>
      </c>
      <c r="H24" s="245">
        <v>16.095558044046285</v>
      </c>
      <c r="I24" s="245">
        <v>7.977603583426651</v>
      </c>
      <c r="J24" s="245">
        <v>3.5580440462859277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258</v>
      </c>
      <c r="B25" s="244">
        <v>72</v>
      </c>
      <c r="C25" s="244">
        <v>621</v>
      </c>
      <c r="D25" s="244">
        <v>4963</v>
      </c>
      <c r="E25" s="244">
        <v>11562</v>
      </c>
      <c r="F25" s="244">
        <v>13611</v>
      </c>
      <c r="G25" s="244">
        <v>17613</v>
      </c>
      <c r="H25" s="244">
        <v>10751</v>
      </c>
      <c r="I25" s="244">
        <v>5361</v>
      </c>
      <c r="J25" s="244">
        <v>2371</v>
      </c>
      <c r="K25" s="244">
        <v>66925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247</v>
      </c>
      <c r="B26" s="245">
        <v>0.10758311542771759</v>
      </c>
      <c r="C26" s="245">
        <v>0.9279043705640642</v>
      </c>
      <c r="D26" s="245">
        <v>7.415763914830034</v>
      </c>
      <c r="E26" s="245">
        <v>17.27605528576765</v>
      </c>
      <c r="F26" s="245">
        <v>20.33769144564811</v>
      </c>
      <c r="G26" s="245">
        <v>26.317519611505418</v>
      </c>
      <c r="H26" s="245">
        <v>16.06425102726933</v>
      </c>
      <c r="I26" s="245">
        <v>8.010459469555473</v>
      </c>
      <c r="J26" s="245">
        <v>3.5427717594322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256</v>
      </c>
      <c r="B27" s="244">
        <v>93</v>
      </c>
      <c r="C27" s="244">
        <v>665</v>
      </c>
      <c r="D27" s="244">
        <v>5242</v>
      </c>
      <c r="E27" s="244">
        <v>12013</v>
      </c>
      <c r="F27" s="244">
        <v>13990</v>
      </c>
      <c r="G27" s="244">
        <v>17929</v>
      </c>
      <c r="H27" s="244">
        <v>10853</v>
      </c>
      <c r="I27" s="244">
        <v>5438</v>
      </c>
      <c r="J27" s="244">
        <v>2436</v>
      </c>
      <c r="K27" s="244">
        <v>68659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247</v>
      </c>
      <c r="B28" s="245">
        <v>0.1354520164872777</v>
      </c>
      <c r="C28" s="245">
        <v>0.9685547415488136</v>
      </c>
      <c r="D28" s="245">
        <v>7.634833015336665</v>
      </c>
      <c r="E28" s="245">
        <v>17.49661369958782</v>
      </c>
      <c r="F28" s="245">
        <v>20.376061404914143</v>
      </c>
      <c r="G28" s="245">
        <v>26.113109716133355</v>
      </c>
      <c r="H28" s="245">
        <v>15.807104676735753</v>
      </c>
      <c r="I28" s="245">
        <v>7.920301781266841</v>
      </c>
      <c r="J28" s="245">
        <v>3.5479689479893386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0" t="s">
        <v>254</v>
      </c>
      <c r="B29" s="216">
        <v>68</v>
      </c>
      <c r="C29" s="216">
        <v>629</v>
      </c>
      <c r="D29" s="216">
        <v>5080</v>
      </c>
      <c r="E29" s="216">
        <v>11768</v>
      </c>
      <c r="F29" s="216">
        <v>13736</v>
      </c>
      <c r="G29" s="216">
        <v>17738</v>
      </c>
      <c r="H29" s="216">
        <v>10910</v>
      </c>
      <c r="I29" s="216">
        <v>5419</v>
      </c>
      <c r="J29" s="216">
        <v>2409</v>
      </c>
      <c r="K29" s="216">
        <v>67757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247</v>
      </c>
      <c r="B30" s="217">
        <v>0.10035863453222546</v>
      </c>
      <c r="C30" s="217">
        <v>0.9283173694230854</v>
      </c>
      <c r="D30" s="217">
        <v>7.497380344466255</v>
      </c>
      <c r="E30" s="217">
        <v>17.367947223165135</v>
      </c>
      <c r="F30" s="217">
        <v>20.27244417550954</v>
      </c>
      <c r="G30" s="217">
        <v>26.178844990185517</v>
      </c>
      <c r="H30" s="217">
        <v>16.101657393332054</v>
      </c>
      <c r="I30" s="217">
        <v>7.997697654854849</v>
      </c>
      <c r="J30" s="217">
        <v>3.55535221453134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252</v>
      </c>
      <c r="B31" s="244">
        <v>65</v>
      </c>
      <c r="C31" s="244">
        <v>607</v>
      </c>
      <c r="D31" s="244">
        <v>4883</v>
      </c>
      <c r="E31" s="244">
        <v>11438</v>
      </c>
      <c r="F31" s="244">
        <v>13399</v>
      </c>
      <c r="G31" s="244">
        <v>17146</v>
      </c>
      <c r="H31" s="244">
        <v>10874</v>
      </c>
      <c r="I31" s="244">
        <v>5321</v>
      </c>
      <c r="J31" s="244">
        <v>2356</v>
      </c>
      <c r="K31" s="244">
        <v>66089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247</v>
      </c>
      <c r="B32" s="245">
        <v>0.09835222200366173</v>
      </c>
      <c r="C32" s="245">
        <v>0.9184584424034257</v>
      </c>
      <c r="D32" s="245">
        <v>7.38852153913662</v>
      </c>
      <c r="E32" s="245">
        <v>17.306964850428965</v>
      </c>
      <c r="F32" s="245">
        <v>20.274175732724053</v>
      </c>
      <c r="G32" s="245">
        <v>25.943803053458215</v>
      </c>
      <c r="H32" s="245">
        <v>16.453570185658734</v>
      </c>
      <c r="I32" s="245">
        <v>8.051264204330524</v>
      </c>
      <c r="J32" s="245">
        <v>3.5648897698558004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249</v>
      </c>
      <c r="B33" s="244">
        <v>50</v>
      </c>
      <c r="C33" s="244">
        <v>583</v>
      </c>
      <c r="D33" s="244">
        <v>4827</v>
      </c>
      <c r="E33" s="244">
        <v>11548</v>
      </c>
      <c r="F33" s="244">
        <v>13360</v>
      </c>
      <c r="G33" s="244">
        <v>17159</v>
      </c>
      <c r="H33" s="244">
        <v>11029</v>
      </c>
      <c r="I33" s="244">
        <v>5384</v>
      </c>
      <c r="J33" s="244">
        <v>2367</v>
      </c>
      <c r="K33" s="244">
        <v>66307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247</v>
      </c>
      <c r="B34" s="245">
        <v>0.07540681979278206</v>
      </c>
      <c r="C34" s="245">
        <v>0.8792435187838389</v>
      </c>
      <c r="D34" s="245">
        <v>7.27977438279518</v>
      </c>
      <c r="E34" s="245">
        <v>17.415959099340945</v>
      </c>
      <c r="F34" s="245">
        <v>20.148702248631366</v>
      </c>
      <c r="G34" s="245">
        <v>25.87811241648695</v>
      </c>
      <c r="H34" s="245">
        <v>16.633236309891867</v>
      </c>
      <c r="I34" s="245">
        <v>8.119806355286773</v>
      </c>
      <c r="J34" s="245">
        <v>3.569758848990303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246</v>
      </c>
      <c r="B35" s="244">
        <v>70</v>
      </c>
      <c r="C35" s="244">
        <v>700</v>
      </c>
      <c r="D35" s="244">
        <v>5179</v>
      </c>
      <c r="E35" s="244">
        <v>12005</v>
      </c>
      <c r="F35" s="244">
        <v>13836</v>
      </c>
      <c r="G35" s="244">
        <v>17628</v>
      </c>
      <c r="H35" s="244">
        <v>11188</v>
      </c>
      <c r="I35" s="244">
        <v>5439</v>
      </c>
      <c r="J35" s="244">
        <v>2473</v>
      </c>
      <c r="K35" s="244">
        <v>68518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247</v>
      </c>
      <c r="B36" s="245">
        <v>0.10216293528707784</v>
      </c>
      <c r="C36" s="245">
        <v>1.0216293528707785</v>
      </c>
      <c r="D36" s="245">
        <v>7.5585977407396605</v>
      </c>
      <c r="E36" s="245">
        <v>17.520943401733852</v>
      </c>
      <c r="F36" s="245">
        <v>20.19323389474299</v>
      </c>
      <c r="G36" s="245">
        <v>25.727546046294403</v>
      </c>
      <c r="H36" s="245">
        <v>16.328555999883243</v>
      </c>
      <c r="I36" s="245">
        <v>7.938060071805948</v>
      </c>
      <c r="J36" s="245">
        <v>3.60927055664205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67</v>
      </c>
      <c r="C37" s="216">
        <v>631</v>
      </c>
      <c r="D37" s="216">
        <v>5146</v>
      </c>
      <c r="E37" s="216">
        <v>11968</v>
      </c>
      <c r="F37" s="216">
        <v>13699</v>
      </c>
      <c r="G37" s="216">
        <v>17503</v>
      </c>
      <c r="H37" s="216">
        <v>11278</v>
      </c>
      <c r="I37" s="216">
        <v>5433</v>
      </c>
      <c r="J37" s="216">
        <v>2519</v>
      </c>
      <c r="K37" s="216">
        <v>68244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247</v>
      </c>
      <c r="B38" s="336">
        <v>0.09817712912490474</v>
      </c>
      <c r="C38" s="336">
        <v>0.9246234101166403</v>
      </c>
      <c r="D38" s="336">
        <v>7.540589648906863</v>
      </c>
      <c r="E38" s="336">
        <v>17.53707285622179</v>
      </c>
      <c r="F38" s="336">
        <v>20.073559580329405</v>
      </c>
      <c r="G38" s="336">
        <v>25.647675986167286</v>
      </c>
      <c r="H38" s="336">
        <v>16.52599495926382</v>
      </c>
      <c r="I38" s="336">
        <v>7.961139440829963</v>
      </c>
      <c r="J38" s="336">
        <v>3.6911669890393295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1">
      <selection activeCell="D71" sqref="D71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237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281</v>
      </c>
      <c r="B5" s="221">
        <v>10</v>
      </c>
      <c r="C5" s="221">
        <v>25</v>
      </c>
      <c r="D5" s="221">
        <v>152</v>
      </c>
      <c r="E5" s="221">
        <v>369</v>
      </c>
      <c r="F5" s="221">
        <v>524</v>
      </c>
      <c r="G5" s="221">
        <v>775</v>
      </c>
      <c r="H5" s="221">
        <v>596</v>
      </c>
      <c r="I5" s="221">
        <v>273</v>
      </c>
      <c r="J5" s="221">
        <v>68</v>
      </c>
      <c r="K5" s="221">
        <f>SUM(B5:J5)</f>
        <v>2792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247</v>
      </c>
      <c r="B6" s="217">
        <f aca="true" t="shared" si="0" ref="B6:J6">(B5/$K$5)*100</f>
        <v>0.35816618911174786</v>
      </c>
      <c r="C6" s="217">
        <f t="shared" si="0"/>
        <v>0.8954154727793696</v>
      </c>
      <c r="D6" s="217">
        <f t="shared" si="0"/>
        <v>5.444126074498568</v>
      </c>
      <c r="E6" s="217">
        <f t="shared" si="0"/>
        <v>13.216332378223496</v>
      </c>
      <c r="F6" s="217">
        <f t="shared" si="0"/>
        <v>18.76790830945559</v>
      </c>
      <c r="G6" s="217">
        <f t="shared" si="0"/>
        <v>27.757879656160455</v>
      </c>
      <c r="H6" s="217">
        <f t="shared" si="0"/>
        <v>21.346704871060172</v>
      </c>
      <c r="I6" s="217">
        <f t="shared" si="0"/>
        <v>9.777936962750717</v>
      </c>
      <c r="J6" s="217">
        <f t="shared" si="0"/>
        <v>2.4355300859598854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276</v>
      </c>
      <c r="B7" s="246">
        <v>12</v>
      </c>
      <c r="C7" s="246">
        <v>23</v>
      </c>
      <c r="D7" s="246">
        <v>155</v>
      </c>
      <c r="E7" s="246">
        <v>399</v>
      </c>
      <c r="F7" s="246">
        <v>473</v>
      </c>
      <c r="G7" s="246">
        <v>765</v>
      </c>
      <c r="H7" s="246">
        <v>550</v>
      </c>
      <c r="I7" s="246">
        <v>280</v>
      </c>
      <c r="J7" s="246">
        <v>74</v>
      </c>
      <c r="K7" s="246">
        <v>2731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247</v>
      </c>
      <c r="B8" s="245">
        <v>0.43939948736726475</v>
      </c>
      <c r="C8" s="245">
        <v>0.8421823507872574</v>
      </c>
      <c r="D8" s="245">
        <v>5.67557671182717</v>
      </c>
      <c r="E8" s="245">
        <v>14.610032954961552</v>
      </c>
      <c r="F8" s="245">
        <v>17.319663127059684</v>
      </c>
      <c r="G8" s="245">
        <v>28.011717319663127</v>
      </c>
      <c r="H8" s="245">
        <v>20.139143170999635</v>
      </c>
      <c r="I8" s="245">
        <v>10.252654705236179</v>
      </c>
      <c r="J8" s="245">
        <v>2.709630172098133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274</v>
      </c>
      <c r="B9" s="246">
        <v>6</v>
      </c>
      <c r="C9" s="246">
        <v>16</v>
      </c>
      <c r="D9" s="246">
        <v>148</v>
      </c>
      <c r="E9" s="246">
        <v>358</v>
      </c>
      <c r="F9" s="246">
        <v>476</v>
      </c>
      <c r="G9" s="246">
        <v>779</v>
      </c>
      <c r="H9" s="246">
        <v>573</v>
      </c>
      <c r="I9" s="246">
        <v>280</v>
      </c>
      <c r="J9" s="246">
        <v>70</v>
      </c>
      <c r="K9" s="246">
        <v>2706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247</v>
      </c>
      <c r="B10" s="245">
        <v>0.22172949002217296</v>
      </c>
      <c r="C10" s="245">
        <v>0.5912786400591279</v>
      </c>
      <c r="D10" s="245">
        <v>5.469327420546933</v>
      </c>
      <c r="E10" s="245">
        <v>13.229859571322985</v>
      </c>
      <c r="F10" s="245">
        <v>17.590539541759053</v>
      </c>
      <c r="G10" s="245">
        <v>28.78787878787879</v>
      </c>
      <c r="H10" s="245">
        <v>21.175166297117517</v>
      </c>
      <c r="I10" s="245">
        <v>10.347376201034738</v>
      </c>
      <c r="J10" s="245">
        <v>2.5868440502586845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88" t="s">
        <v>272</v>
      </c>
      <c r="B11" s="246">
        <v>11</v>
      </c>
      <c r="C11" s="246">
        <v>27</v>
      </c>
      <c r="D11" s="246">
        <v>129</v>
      </c>
      <c r="E11" s="246">
        <v>386</v>
      </c>
      <c r="F11" s="246">
        <v>488</v>
      </c>
      <c r="G11" s="246">
        <v>803</v>
      </c>
      <c r="H11" s="246">
        <v>596</v>
      </c>
      <c r="I11" s="246">
        <v>305</v>
      </c>
      <c r="J11" s="246">
        <v>95</v>
      </c>
      <c r="K11" s="246">
        <v>2840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247</v>
      </c>
      <c r="B12" s="245">
        <v>0.3873239436619718</v>
      </c>
      <c r="C12" s="245">
        <v>0.9507042253521126</v>
      </c>
      <c r="D12" s="245">
        <v>4.542253521126761</v>
      </c>
      <c r="E12" s="245">
        <v>13.59154929577465</v>
      </c>
      <c r="F12" s="245">
        <v>17.183098591549296</v>
      </c>
      <c r="G12" s="245">
        <v>28.274647887323944</v>
      </c>
      <c r="H12" s="245">
        <v>20.985915492957748</v>
      </c>
      <c r="I12" s="245">
        <v>10.73943661971831</v>
      </c>
      <c r="J12" s="245">
        <v>3.345070422535211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4" t="s">
        <v>270</v>
      </c>
      <c r="B13" s="376">
        <v>6</v>
      </c>
      <c r="C13" s="376">
        <v>23</v>
      </c>
      <c r="D13" s="376">
        <v>140</v>
      </c>
      <c r="E13" s="376">
        <v>339</v>
      </c>
      <c r="F13" s="376">
        <v>510</v>
      </c>
      <c r="G13" s="376">
        <v>759</v>
      </c>
      <c r="H13" s="376">
        <v>602</v>
      </c>
      <c r="I13" s="376">
        <v>312</v>
      </c>
      <c r="J13" s="376">
        <v>116</v>
      </c>
      <c r="K13" s="376">
        <v>2807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1" t="s">
        <v>247</v>
      </c>
      <c r="B14" s="373">
        <v>0.21375133594584966</v>
      </c>
      <c r="C14" s="373">
        <v>0.8193801211257571</v>
      </c>
      <c r="D14" s="373">
        <v>4.987531172069826</v>
      </c>
      <c r="E14" s="373">
        <v>12.076950480940505</v>
      </c>
      <c r="F14" s="373">
        <v>18.168863555397223</v>
      </c>
      <c r="G14" s="373">
        <v>27.039543997149984</v>
      </c>
      <c r="H14" s="373">
        <v>21.44638403990025</v>
      </c>
      <c r="I14" s="373">
        <v>11.115069469184183</v>
      </c>
      <c r="J14" s="373">
        <v>4.132525828286427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88" t="s">
        <v>268</v>
      </c>
      <c r="B15" s="244">
        <v>10</v>
      </c>
      <c r="C15" s="244">
        <v>23</v>
      </c>
      <c r="D15" s="244">
        <v>124</v>
      </c>
      <c r="E15" s="244">
        <v>323</v>
      </c>
      <c r="F15" s="244">
        <v>452</v>
      </c>
      <c r="G15" s="244">
        <v>676</v>
      </c>
      <c r="H15" s="244">
        <v>559</v>
      </c>
      <c r="I15" s="244">
        <v>317</v>
      </c>
      <c r="J15" s="244">
        <v>139</v>
      </c>
      <c r="K15" s="244">
        <v>2623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247</v>
      </c>
      <c r="B16" s="245">
        <v>0.3812428516965307</v>
      </c>
      <c r="C16" s="245">
        <v>0.8768585589020207</v>
      </c>
      <c r="D16" s="245">
        <v>4.72741136103698</v>
      </c>
      <c r="E16" s="245">
        <v>12.31414410979794</v>
      </c>
      <c r="F16" s="245">
        <v>17.23217689668319</v>
      </c>
      <c r="G16" s="245">
        <v>25.772016774685476</v>
      </c>
      <c r="H16" s="245">
        <v>21.311475409836063</v>
      </c>
      <c r="I16" s="245">
        <v>12.085398398780022</v>
      </c>
      <c r="J16" s="245">
        <v>5.2992756385817765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266</v>
      </c>
      <c r="B17" s="375">
        <v>5</v>
      </c>
      <c r="C17" s="375">
        <v>29</v>
      </c>
      <c r="D17" s="375">
        <v>129</v>
      </c>
      <c r="E17" s="375">
        <v>318</v>
      </c>
      <c r="F17" s="375">
        <v>416</v>
      </c>
      <c r="G17" s="375">
        <v>643</v>
      </c>
      <c r="H17" s="375">
        <v>557</v>
      </c>
      <c r="I17" s="375">
        <v>310</v>
      </c>
      <c r="J17" s="375">
        <v>148</v>
      </c>
      <c r="K17" s="375">
        <v>2555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247</v>
      </c>
      <c r="B18" s="245">
        <v>0.19569471624266144</v>
      </c>
      <c r="C18" s="245">
        <v>1.1350293542074363</v>
      </c>
      <c r="D18" s="245">
        <v>5.048923679060666</v>
      </c>
      <c r="E18" s="245">
        <v>12.446183953033268</v>
      </c>
      <c r="F18" s="245">
        <v>16.281800391389435</v>
      </c>
      <c r="G18" s="245">
        <v>25.16634050880626</v>
      </c>
      <c r="H18" s="245">
        <v>21.800391389432487</v>
      </c>
      <c r="I18" s="245">
        <v>12.13307240704501</v>
      </c>
      <c r="J18" s="245">
        <v>5.7925636007827785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264</v>
      </c>
      <c r="B19" s="246">
        <v>5</v>
      </c>
      <c r="C19" s="246">
        <v>35</v>
      </c>
      <c r="D19" s="246">
        <v>138</v>
      </c>
      <c r="E19" s="246">
        <v>359</v>
      </c>
      <c r="F19" s="246">
        <v>417</v>
      </c>
      <c r="G19" s="246">
        <v>687</v>
      </c>
      <c r="H19" s="246">
        <v>512</v>
      </c>
      <c r="I19" s="246">
        <v>301</v>
      </c>
      <c r="J19" s="246">
        <v>87</v>
      </c>
      <c r="K19" s="246">
        <v>2541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247</v>
      </c>
      <c r="B20" s="245">
        <v>0.19677292404565133</v>
      </c>
      <c r="C20" s="245">
        <v>1.3774104683195594</v>
      </c>
      <c r="D20" s="245">
        <v>5.430932703659976</v>
      </c>
      <c r="E20" s="245">
        <v>14.128295946477765</v>
      </c>
      <c r="F20" s="245">
        <v>16.41086186540732</v>
      </c>
      <c r="G20" s="245">
        <v>27.036599763872495</v>
      </c>
      <c r="H20" s="245">
        <v>20.149547422274694</v>
      </c>
      <c r="I20" s="245">
        <v>11.84573002754821</v>
      </c>
      <c r="J20" s="245">
        <v>3.4238488783943333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4" t="s">
        <v>262</v>
      </c>
      <c r="B21" s="376">
        <v>6</v>
      </c>
      <c r="C21" s="376">
        <v>31</v>
      </c>
      <c r="D21" s="376">
        <v>116</v>
      </c>
      <c r="E21" s="376">
        <v>327</v>
      </c>
      <c r="F21" s="376">
        <v>419</v>
      </c>
      <c r="G21" s="376">
        <v>670</v>
      </c>
      <c r="H21" s="376">
        <v>520</v>
      </c>
      <c r="I21" s="376">
        <v>284</v>
      </c>
      <c r="J21" s="376">
        <v>84</v>
      </c>
      <c r="K21" s="376">
        <v>2457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247</v>
      </c>
      <c r="B22" s="373">
        <v>0.2442002442002442</v>
      </c>
      <c r="C22" s="373">
        <v>1.2617012617012617</v>
      </c>
      <c r="D22" s="373">
        <v>4.721204721204721</v>
      </c>
      <c r="E22" s="373">
        <v>13.30891330891331</v>
      </c>
      <c r="F22" s="373">
        <v>17.053317053317052</v>
      </c>
      <c r="G22" s="373">
        <v>27.26902726902727</v>
      </c>
      <c r="H22" s="373">
        <v>21.164021164021165</v>
      </c>
      <c r="I22" s="373">
        <v>11.55881155881156</v>
      </c>
      <c r="J22" s="373">
        <v>3.418803418803419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260</v>
      </c>
      <c r="B23" s="244">
        <v>3</v>
      </c>
      <c r="C23" s="244">
        <v>14</v>
      </c>
      <c r="D23" s="244">
        <v>108</v>
      </c>
      <c r="E23" s="244">
        <v>289</v>
      </c>
      <c r="F23" s="244">
        <v>395</v>
      </c>
      <c r="G23" s="244">
        <v>649</v>
      </c>
      <c r="H23" s="244">
        <v>485</v>
      </c>
      <c r="I23" s="244">
        <v>255</v>
      </c>
      <c r="J23" s="244">
        <v>65</v>
      </c>
      <c r="K23" s="244">
        <v>2263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247</v>
      </c>
      <c r="B24" s="245">
        <v>0.13256738842244808</v>
      </c>
      <c r="C24" s="245">
        <v>0.6186478126380911</v>
      </c>
      <c r="D24" s="245">
        <v>4.77242598320813</v>
      </c>
      <c r="E24" s="245">
        <v>12.770658418029166</v>
      </c>
      <c r="F24" s="245">
        <v>17.454706142288998</v>
      </c>
      <c r="G24" s="245">
        <v>28.678745028722936</v>
      </c>
      <c r="H24" s="245">
        <v>21.431727794962438</v>
      </c>
      <c r="I24" s="245">
        <v>11.268228015908086</v>
      </c>
      <c r="J24" s="245">
        <v>2.8722934158197084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258</v>
      </c>
      <c r="B25" s="246">
        <v>4</v>
      </c>
      <c r="C25" s="246">
        <v>28</v>
      </c>
      <c r="D25" s="246">
        <v>113</v>
      </c>
      <c r="E25" s="246">
        <v>280</v>
      </c>
      <c r="F25" s="246">
        <v>411</v>
      </c>
      <c r="G25" s="246">
        <v>641</v>
      </c>
      <c r="H25" s="246">
        <v>531</v>
      </c>
      <c r="I25" s="246">
        <v>262</v>
      </c>
      <c r="J25" s="246">
        <v>66</v>
      </c>
      <c r="K25" s="246">
        <v>2336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247</v>
      </c>
      <c r="B26" s="245">
        <v>0.17123287671232876</v>
      </c>
      <c r="C26" s="245">
        <v>1.1986301369863013</v>
      </c>
      <c r="D26" s="245">
        <v>4.837328767123288</v>
      </c>
      <c r="E26" s="245">
        <v>11.986301369863012</v>
      </c>
      <c r="F26" s="245">
        <v>17.59417808219178</v>
      </c>
      <c r="G26" s="245">
        <v>27.440068493150683</v>
      </c>
      <c r="H26" s="245">
        <v>22.731164383561644</v>
      </c>
      <c r="I26" s="245">
        <v>11.215753424657535</v>
      </c>
      <c r="J26" s="245">
        <v>2.8253424657534243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256</v>
      </c>
      <c r="B27" s="246">
        <v>10</v>
      </c>
      <c r="C27" s="246">
        <v>24</v>
      </c>
      <c r="D27" s="246">
        <v>94</v>
      </c>
      <c r="E27" s="246">
        <v>284</v>
      </c>
      <c r="F27" s="246">
        <v>442</v>
      </c>
      <c r="G27" s="246">
        <v>627</v>
      </c>
      <c r="H27" s="246">
        <v>535</v>
      </c>
      <c r="I27" s="246">
        <v>243</v>
      </c>
      <c r="J27" s="246">
        <v>72</v>
      </c>
      <c r="K27" s="246">
        <v>2331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247</v>
      </c>
      <c r="B28" s="245">
        <v>0.42900042900042895</v>
      </c>
      <c r="C28" s="245">
        <v>1.0296010296010296</v>
      </c>
      <c r="D28" s="245">
        <v>4.032604032604032</v>
      </c>
      <c r="E28" s="245">
        <v>12.183612183612183</v>
      </c>
      <c r="F28" s="245">
        <v>18.961818961818963</v>
      </c>
      <c r="G28" s="245">
        <v>26.898326898326896</v>
      </c>
      <c r="H28" s="245">
        <v>22.95152295152295</v>
      </c>
      <c r="I28" s="245">
        <v>10.424710424710424</v>
      </c>
      <c r="J28" s="245">
        <v>3.088803088803089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4" t="s">
        <v>254</v>
      </c>
      <c r="B29" s="376">
        <v>10</v>
      </c>
      <c r="C29" s="376">
        <v>21</v>
      </c>
      <c r="D29" s="376">
        <v>99</v>
      </c>
      <c r="E29" s="376">
        <v>284</v>
      </c>
      <c r="F29" s="376">
        <v>411</v>
      </c>
      <c r="G29" s="376">
        <v>666</v>
      </c>
      <c r="H29" s="376">
        <v>523</v>
      </c>
      <c r="I29" s="376">
        <v>236</v>
      </c>
      <c r="J29" s="376">
        <v>76</v>
      </c>
      <c r="K29" s="376">
        <v>2326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247</v>
      </c>
      <c r="B30" s="373">
        <v>0.4299226139294927</v>
      </c>
      <c r="C30" s="373">
        <v>0.9028374892519347</v>
      </c>
      <c r="D30" s="373">
        <v>4.256233877901978</v>
      </c>
      <c r="E30" s="373">
        <v>12.209802235597593</v>
      </c>
      <c r="F30" s="373">
        <v>17.66981943250215</v>
      </c>
      <c r="G30" s="373">
        <v>28.632846087704213</v>
      </c>
      <c r="H30" s="373">
        <v>22.484952708512466</v>
      </c>
      <c r="I30" s="373">
        <v>10.146173688736027</v>
      </c>
      <c r="J30" s="373">
        <v>3.267411865864144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252</v>
      </c>
      <c r="B31" s="244">
        <v>5</v>
      </c>
      <c r="C31" s="244">
        <v>19</v>
      </c>
      <c r="D31" s="244">
        <v>108</v>
      </c>
      <c r="E31" s="244">
        <v>289</v>
      </c>
      <c r="F31" s="244">
        <v>385</v>
      </c>
      <c r="G31" s="244">
        <v>677</v>
      </c>
      <c r="H31" s="244">
        <v>493</v>
      </c>
      <c r="I31" s="244">
        <v>234</v>
      </c>
      <c r="J31" s="244">
        <v>65</v>
      </c>
      <c r="K31" s="244">
        <v>2275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247</v>
      </c>
      <c r="B32" s="245">
        <v>0.21978021978021978</v>
      </c>
      <c r="C32" s="245">
        <v>0.8351648351648353</v>
      </c>
      <c r="D32" s="245">
        <v>4.747252747252747</v>
      </c>
      <c r="E32" s="245">
        <v>12.703296703296704</v>
      </c>
      <c r="F32" s="245">
        <v>16.923076923076923</v>
      </c>
      <c r="G32" s="245">
        <v>29.75824175824176</v>
      </c>
      <c r="H32" s="245">
        <v>21.67032967032967</v>
      </c>
      <c r="I32" s="245">
        <v>10.285714285714285</v>
      </c>
      <c r="J32" s="245">
        <v>2.857142857142857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249</v>
      </c>
      <c r="B33" s="246">
        <v>2</v>
      </c>
      <c r="C33" s="246">
        <v>18</v>
      </c>
      <c r="D33" s="246">
        <v>112</v>
      </c>
      <c r="E33" s="246">
        <v>279</v>
      </c>
      <c r="F33" s="246">
        <v>401</v>
      </c>
      <c r="G33" s="246">
        <v>695</v>
      </c>
      <c r="H33" s="246">
        <v>502</v>
      </c>
      <c r="I33" s="246">
        <v>250</v>
      </c>
      <c r="J33" s="246">
        <v>62</v>
      </c>
      <c r="K33" s="246">
        <v>2321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247</v>
      </c>
      <c r="B34" s="245">
        <v>0.08616975441619991</v>
      </c>
      <c r="C34" s="245">
        <v>0.7755277897457992</v>
      </c>
      <c r="D34" s="245">
        <v>4.825506247307195</v>
      </c>
      <c r="E34" s="245">
        <v>12.020680741059888</v>
      </c>
      <c r="F34" s="245">
        <v>17.277035760448083</v>
      </c>
      <c r="G34" s="245">
        <v>29.943989659629473</v>
      </c>
      <c r="H34" s="245">
        <v>21.628608358466177</v>
      </c>
      <c r="I34" s="245">
        <v>10.77121930202499</v>
      </c>
      <c r="J34" s="245">
        <v>2.6712623869021974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246</v>
      </c>
      <c r="B35" s="244">
        <v>6</v>
      </c>
      <c r="C35" s="244">
        <v>18</v>
      </c>
      <c r="D35" s="244">
        <v>127</v>
      </c>
      <c r="E35" s="244">
        <v>308</v>
      </c>
      <c r="F35" s="244">
        <v>400</v>
      </c>
      <c r="G35" s="244">
        <v>725</v>
      </c>
      <c r="H35" s="244">
        <v>523</v>
      </c>
      <c r="I35" s="244">
        <v>263</v>
      </c>
      <c r="J35" s="244">
        <v>63</v>
      </c>
      <c r="K35" s="244">
        <v>2433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247</v>
      </c>
      <c r="B36" s="245">
        <v>0.2466091245376079</v>
      </c>
      <c r="C36" s="245">
        <v>0.7398273736128237</v>
      </c>
      <c r="D36" s="245">
        <v>5.219893136046034</v>
      </c>
      <c r="E36" s="245">
        <v>12.659268392930539</v>
      </c>
      <c r="F36" s="245">
        <v>16.440608302507194</v>
      </c>
      <c r="G36" s="245">
        <v>29.79860254829429</v>
      </c>
      <c r="H36" s="245">
        <v>21.496095355528155</v>
      </c>
      <c r="I36" s="245">
        <v>10.809699958898479</v>
      </c>
      <c r="J36" s="245">
        <v>2.5893958076448826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3</v>
      </c>
      <c r="C37" s="216">
        <v>19</v>
      </c>
      <c r="D37" s="216">
        <v>110</v>
      </c>
      <c r="E37" s="216">
        <v>299</v>
      </c>
      <c r="F37" s="216">
        <v>393</v>
      </c>
      <c r="G37" s="216">
        <v>727</v>
      </c>
      <c r="H37" s="216">
        <v>524</v>
      </c>
      <c r="I37" s="216">
        <v>244</v>
      </c>
      <c r="J37" s="216">
        <v>67</v>
      </c>
      <c r="K37" s="216">
        <v>2386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1" t="s">
        <v>247</v>
      </c>
      <c r="B38" s="217">
        <v>0.12573344509639564</v>
      </c>
      <c r="C38" s="217">
        <v>0.7963118189438391</v>
      </c>
      <c r="D38" s="217">
        <v>4.610226320201174</v>
      </c>
      <c r="E38" s="217">
        <v>12.5314333612741</v>
      </c>
      <c r="F38" s="217">
        <v>16.47108130762783</v>
      </c>
      <c r="G38" s="217">
        <v>30.46940486169321</v>
      </c>
      <c r="H38" s="217">
        <v>21.96144174350377</v>
      </c>
      <c r="I38" s="217">
        <v>10.226320201173513</v>
      </c>
      <c r="J38" s="217">
        <v>2.8080469404861694</v>
      </c>
      <c r="K38" s="217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2012-02-07T16:06:59Z</cp:lastPrinted>
  <dcterms:created xsi:type="dcterms:W3CDTF">2007-10-03T07:50:09Z</dcterms:created>
  <dcterms:modified xsi:type="dcterms:W3CDTF">2013-09-26T08:03:29Z</dcterms:modified>
  <cp:category/>
  <cp:version/>
  <cp:contentType/>
  <cp:contentStatus/>
</cp:coreProperties>
</file>