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8540" windowHeight="11700" tabRatio="439" activeTab="0"/>
  </bookViews>
  <sheets>
    <sheet name="Fréquentation" sheetId="1" r:id="rId1"/>
    <sheet name="préventes" sheetId="2" r:id="rId2"/>
    <sheet name="Commentaires" sheetId="3" r:id="rId3"/>
  </sheets>
  <externalReferences>
    <externalReference r:id="rId6"/>
    <externalReference r:id="rId7"/>
  </externalReferences>
  <definedNames>
    <definedName name="aa">'[2]ANNEXE B'!#REF!</definedName>
    <definedName name="ee">#REF!</definedName>
    <definedName name="Excel_BuiltIn_Print_Titles_1">#REF!</definedName>
    <definedName name="Excel_BuiltIn_Print_Titles_2">'[2]ANNEXE B'!#REF!</definedName>
  </definedNames>
  <calcPr fullCalcOnLoad="1"/>
</workbook>
</file>

<file path=xl/sharedStrings.xml><?xml version="1.0" encoding="utf-8"?>
<sst xmlns="http://schemas.openxmlformats.org/spreadsheetml/2006/main" count="169" uniqueCount="35">
  <si>
    <t>COLLECTIONS PERMANENTES</t>
  </si>
  <si>
    <t>PT</t>
  </si>
  <si>
    <t>TR</t>
  </si>
  <si>
    <t>Billets jumelés</t>
  </si>
  <si>
    <t>Billets Pass</t>
  </si>
  <si>
    <t>Groupes</t>
  </si>
  <si>
    <t>EXPOSITION IENA</t>
  </si>
  <si>
    <t>EXPOSITION GPB</t>
  </si>
  <si>
    <t>TOTAL</t>
  </si>
  <si>
    <t>ENSEIGNANTS</t>
  </si>
  <si>
    <t>18/25 hors CEE</t>
  </si>
  <si>
    <t>GRATUITS</t>
  </si>
  <si>
    <t>JUMELES</t>
  </si>
  <si>
    <t>PASS</t>
  </si>
  <si>
    <t>MUSEE</t>
  </si>
  <si>
    <t>EXPO IENA</t>
  </si>
  <si>
    <t>EXPO GPB</t>
  </si>
  <si>
    <t>JUM IENA</t>
  </si>
  <si>
    <t>JUM GPB</t>
  </si>
  <si>
    <t>GROUPE</t>
  </si>
  <si>
    <t>PREVENTES</t>
  </si>
  <si>
    <t>SCOLAIRES</t>
  </si>
  <si>
    <t>- 18 ANS</t>
  </si>
  <si>
    <t>18/25 ANS CEE</t>
  </si>
  <si>
    <t>TOTAL PAYANTS</t>
  </si>
  <si>
    <t>TOTAL GRATUITS</t>
  </si>
  <si>
    <t>TOTAL VISITEURS</t>
  </si>
  <si>
    <t>EXPOSITION</t>
  </si>
  <si>
    <t>Commentaires</t>
  </si>
  <si>
    <t>Billets simples</t>
  </si>
  <si>
    <t>GPB: 1780 visiteurs</t>
  </si>
  <si>
    <t>www</t>
  </si>
  <si>
    <t>xxx</t>
  </si>
  <si>
    <t>yyy</t>
  </si>
  <si>
    <t>zzz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</si>
</sst>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-mmm"/>
    <numFmt numFmtId="173" formatCode="mmm\-yyyy"/>
    <numFmt numFmtId="174" formatCode="mmmmm"/>
    <numFmt numFmtId="175" formatCode="[$-40C]dddd\ d\ mmmm\ yyyy"/>
    <numFmt numFmtId="176" formatCode="dd/mm/yy;@"/>
    <numFmt numFmtId="177" formatCode="[$-F800]dddd\,\ mmmm\ dd\,\ yyyy"/>
    <numFmt numFmtId="178" formatCode="[$-40C]mmmm\-yy;@"/>
    <numFmt numFmtId="179" formatCode="[$-40C]mmm\-yy;@"/>
    <numFmt numFmtId="180" formatCode="0.0%"/>
    <numFmt numFmtId="181" formatCode="0.000"/>
    <numFmt numFmtId="182" formatCode="#,##0.0"/>
    <numFmt numFmtId="183" formatCode="_-* #,##0.00\ [$€]_-;\-* #,##0.00\ [$€]_-;_-* &quot;-&quot;??\ [$€]_-;_-@_-"/>
    <numFmt numFmtId="184" formatCode="_-* #,##0.00\ [$€]_-;\-* #,##0.00\ [$€]_-;_-* \-??\ [$€]_-;_-@_-"/>
    <numFmt numFmtId="185" formatCode="#,##0.00\ _€"/>
    <numFmt numFmtId="186" formatCode="_-* #,##0\ [$€]_-;\-* #,##0\ [$€]_-;_-* \-??\ [$€]_-;_-@_-"/>
    <numFmt numFmtId="187" formatCode="#,##0\ &quot;€&quot;"/>
    <numFmt numFmtId="188" formatCode="#,##0.00\ &quot;€&quot;"/>
    <numFmt numFmtId="189" formatCode="#,##0_ ;\-#,##0\ "/>
    <numFmt numFmtId="190" formatCode="#,##0\ _€"/>
    <numFmt numFmtId="191" formatCode="#,##0.00_);\-#,##0.00"/>
    <numFmt numFmtId="192" formatCode="dd/mm/yyyy"/>
    <numFmt numFmtId="193" formatCode="#,##0.000000000"/>
    <numFmt numFmtId="194" formatCode="#,##0.0000000000\ _€"/>
    <numFmt numFmtId="195" formatCode="_-* #,##0.00\ [$€-81D]_-;\-* #,##0.00\ [$€-81D]_-;_-* &quot;-&quot;??\ [$€-81D]_-;_-@_-"/>
    <numFmt numFmtId="196" formatCode="#,##0_ ;[Red]\-#,##0\ "/>
    <numFmt numFmtId="197" formatCode="#,##0.0\ &quot;€&quot;"/>
    <numFmt numFmtId="198" formatCode="hh&quot;:&quot;mm"/>
    <numFmt numFmtId="199" formatCode="0.0"/>
    <numFmt numFmtId="200" formatCode="#,##0.00_ ;\-#,##0.00\ "/>
    <numFmt numFmtId="201" formatCode="0#,##0"/>
    <numFmt numFmtId="202" formatCode="_-* #,##0\ _F_-;\-* #,##0\ _F_-;_-* &quot;-&quot;??\ _F_-;_-@_-"/>
    <numFmt numFmtId="203" formatCode="dd&quot;/&quot;mm&quot;/&quot;yyyy"/>
    <numFmt numFmtId="204" formatCode="_-* #,##0.0\ _€_-;\-* #,##0.0\ _€_-;_-* &quot;-&quot;\ _€_-;_-@_-"/>
    <numFmt numFmtId="205" formatCode="_-* #,##0.000\ _€_-;\-* #,##0.000\ _€_-;_-* &quot;-&quot;\ _€_-;_-@_-"/>
    <numFmt numFmtId="206" formatCode="_-* #,##0.0\ _€_-;\-* #,##0.0\ _€_-;_-* &quot;-&quot;?\ _€_-;_-@_-"/>
    <numFmt numFmtId="207" formatCode="#,##0.0_ ;\-#,##0.0\ "/>
    <numFmt numFmtId="208" formatCode="#,##0.00_ ;[Red]\-#,##0.00\ "/>
    <numFmt numFmtId="209" formatCode="#,##0.000"/>
    <numFmt numFmtId="210" formatCode="#,##0.0000"/>
    <numFmt numFmtId="211" formatCode="hh\:mm\:\ "/>
    <numFmt numFmtId="212" formatCode="0.00_ ;[Red]\-0.00\ "/>
    <numFmt numFmtId="213" formatCode="_-* #,##0.00&quot; €&quot;_-;\-* #,##0.00&quot; €&quot;_-;_-* \-??&quot; €&quot;_-;_-@_-"/>
    <numFmt numFmtId="214" formatCode="d/m;@"/>
    <numFmt numFmtId="215" formatCode="[$-40C]d\-mmm;@"/>
  </numFmts>
  <fonts count="31">
    <font>
      <sz val="10"/>
      <name val="Arial"/>
      <family val="0"/>
    </font>
    <font>
      <sz val="9"/>
      <name val="Arial"/>
      <family val="0"/>
    </font>
    <font>
      <sz val="10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0" fontId="1" fillId="21" borderId="3" applyNumberFormat="0" applyFont="0" applyAlignment="0" applyProtection="0"/>
    <xf numFmtId="0" fontId="12" fillId="7" borderId="1" applyNumberFormat="0" applyAlignment="0" applyProtection="0"/>
    <xf numFmtId="44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20" borderId="4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</cellStyleXfs>
  <cellXfs count="2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24" borderId="0" xfId="0" applyFill="1" applyBorder="1" applyAlignment="1">
      <alignment vertical="center"/>
    </xf>
    <xf numFmtId="0" fontId="0" fillId="24" borderId="0" xfId="0" applyFill="1" applyBorder="1" applyAlignment="1">
      <alignment horizontal="center" vertical="center"/>
    </xf>
    <xf numFmtId="0" fontId="0" fillId="4" borderId="12" xfId="0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0" fillId="4" borderId="17" xfId="0" applyFill="1" applyBorder="1" applyAlignment="1">
      <alignment vertical="center"/>
    </xf>
    <xf numFmtId="0" fontId="0" fillId="4" borderId="18" xfId="0" applyFill="1" applyBorder="1" applyAlignment="1">
      <alignment vertical="center"/>
    </xf>
    <xf numFmtId="0" fontId="0" fillId="4" borderId="19" xfId="0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4" borderId="22" xfId="0" applyFill="1" applyBorder="1" applyAlignment="1">
      <alignment vertical="center"/>
    </xf>
    <xf numFmtId="0" fontId="0" fillId="4" borderId="23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4" borderId="24" xfId="0" applyFill="1" applyBorder="1" applyAlignment="1">
      <alignment vertical="center"/>
    </xf>
    <xf numFmtId="0" fontId="0" fillId="4" borderId="25" xfId="0" applyFill="1" applyBorder="1" applyAlignment="1">
      <alignment vertical="center"/>
    </xf>
    <xf numFmtId="0" fontId="0" fillId="4" borderId="26" xfId="0" applyFill="1" applyBorder="1" applyAlignment="1">
      <alignment vertical="center"/>
    </xf>
    <xf numFmtId="0" fontId="0" fillId="4" borderId="27" xfId="0" applyFill="1" applyBorder="1" applyAlignment="1">
      <alignment vertical="center"/>
    </xf>
    <xf numFmtId="0" fontId="0" fillId="4" borderId="28" xfId="0" applyFill="1" applyBorder="1" applyAlignment="1">
      <alignment vertical="center"/>
    </xf>
    <xf numFmtId="0" fontId="0" fillId="4" borderId="29" xfId="0" applyFill="1" applyBorder="1" applyAlignment="1">
      <alignment vertical="center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25" borderId="22" xfId="0" applyFont="1" applyFill="1" applyBorder="1" applyAlignment="1">
      <alignment vertical="center"/>
    </xf>
    <xf numFmtId="0" fontId="0" fillId="25" borderId="12" xfId="0" applyFont="1" applyFill="1" applyBorder="1" applyAlignment="1">
      <alignment vertical="center"/>
    </xf>
    <xf numFmtId="0" fontId="0" fillId="25" borderId="23" xfId="0" applyFont="1" applyFill="1" applyBorder="1" applyAlignment="1">
      <alignment vertical="center"/>
    </xf>
    <xf numFmtId="0" fontId="0" fillId="25" borderId="0" xfId="0" applyFont="1" applyFill="1" applyBorder="1" applyAlignment="1">
      <alignment vertical="center"/>
    </xf>
    <xf numFmtId="0" fontId="0" fillId="25" borderId="14" xfId="0" applyFont="1" applyFill="1" applyBorder="1" applyAlignment="1">
      <alignment vertical="center"/>
    </xf>
    <xf numFmtId="0" fontId="0" fillId="25" borderId="10" xfId="0" applyFont="1" applyFill="1" applyBorder="1" applyAlignment="1">
      <alignment vertical="center"/>
    </xf>
    <xf numFmtId="0" fontId="0" fillId="25" borderId="15" xfId="0" applyFont="1" applyFill="1" applyBorder="1" applyAlignment="1">
      <alignment vertical="center"/>
    </xf>
    <xf numFmtId="0" fontId="0" fillId="25" borderId="24" xfId="0" applyFont="1" applyFill="1" applyBorder="1" applyAlignment="1">
      <alignment vertical="center"/>
    </xf>
    <xf numFmtId="0" fontId="0" fillId="25" borderId="25" xfId="0" applyFont="1" applyFill="1" applyBorder="1" applyAlignment="1">
      <alignment vertical="center"/>
    </xf>
    <xf numFmtId="0" fontId="0" fillId="25" borderId="26" xfId="0" applyFont="1" applyFill="1" applyBorder="1" applyAlignment="1">
      <alignment vertical="center"/>
    </xf>
    <xf numFmtId="0" fontId="0" fillId="25" borderId="27" xfId="0" applyFont="1" applyFill="1" applyBorder="1" applyAlignment="1">
      <alignment vertical="center"/>
    </xf>
    <xf numFmtId="0" fontId="0" fillId="25" borderId="28" xfId="0" applyFont="1" applyFill="1" applyBorder="1" applyAlignment="1">
      <alignment vertical="center"/>
    </xf>
    <xf numFmtId="0" fontId="0" fillId="25" borderId="13" xfId="0" applyFont="1" applyFill="1" applyBorder="1" applyAlignment="1">
      <alignment vertical="center"/>
    </xf>
    <xf numFmtId="0" fontId="0" fillId="25" borderId="29" xfId="0" applyFont="1" applyFill="1" applyBorder="1" applyAlignment="1">
      <alignment vertical="center"/>
    </xf>
    <xf numFmtId="0" fontId="0" fillId="25" borderId="30" xfId="0" applyFont="1" applyFill="1" applyBorder="1" applyAlignment="1">
      <alignment vertical="center"/>
    </xf>
    <xf numFmtId="0" fontId="0" fillId="25" borderId="31" xfId="0" applyFont="1" applyFill="1" applyBorder="1" applyAlignment="1">
      <alignment vertical="center"/>
    </xf>
    <xf numFmtId="0" fontId="0" fillId="25" borderId="16" xfId="0" applyFont="1" applyFill="1" applyBorder="1" applyAlignment="1">
      <alignment vertical="center"/>
    </xf>
    <xf numFmtId="0" fontId="0" fillId="25" borderId="11" xfId="0" applyFont="1" applyFill="1" applyBorder="1" applyAlignment="1">
      <alignment vertical="center"/>
    </xf>
    <xf numFmtId="0" fontId="3" fillId="26" borderId="22" xfId="0" applyFont="1" applyFill="1" applyBorder="1" applyAlignment="1">
      <alignment vertical="center"/>
    </xf>
    <xf numFmtId="0" fontId="3" fillId="26" borderId="23" xfId="0" applyFont="1" applyFill="1" applyBorder="1" applyAlignment="1">
      <alignment vertical="center"/>
    </xf>
    <xf numFmtId="0" fontId="3" fillId="26" borderId="0" xfId="0" applyFont="1" applyFill="1" applyBorder="1" applyAlignment="1">
      <alignment vertical="center"/>
    </xf>
    <xf numFmtId="0" fontId="3" fillId="26" borderId="10" xfId="0" applyFont="1" applyFill="1" applyBorder="1" applyAlignment="1">
      <alignment vertical="center"/>
    </xf>
    <xf numFmtId="0" fontId="3" fillId="26" borderId="31" xfId="0" applyFont="1" applyFill="1" applyBorder="1" applyAlignment="1">
      <alignment vertical="center"/>
    </xf>
    <xf numFmtId="0" fontId="3" fillId="26" borderId="11" xfId="0" applyFont="1" applyFill="1" applyBorder="1" applyAlignment="1">
      <alignment vertical="center"/>
    </xf>
    <xf numFmtId="0" fontId="3" fillId="26" borderId="24" xfId="0" applyFont="1" applyFill="1" applyBorder="1" applyAlignment="1">
      <alignment vertical="center"/>
    </xf>
    <xf numFmtId="0" fontId="3" fillId="26" borderId="25" xfId="0" applyFont="1" applyFill="1" applyBorder="1" applyAlignment="1">
      <alignment vertical="center"/>
    </xf>
    <xf numFmtId="0" fontId="3" fillId="26" borderId="29" xfId="0" applyFont="1" applyFill="1" applyBorder="1" applyAlignment="1">
      <alignment vertical="center"/>
    </xf>
    <xf numFmtId="0" fontId="3" fillId="26" borderId="30" xfId="0" applyFont="1" applyFill="1" applyBorder="1" applyAlignment="1">
      <alignment vertical="center"/>
    </xf>
    <xf numFmtId="0" fontId="0" fillId="25" borderId="22" xfId="0" applyFont="1" applyFill="1" applyBorder="1" applyAlignment="1">
      <alignment horizontal="center" vertical="center"/>
    </xf>
    <xf numFmtId="0" fontId="0" fillId="25" borderId="0" xfId="0" applyFont="1" applyFill="1" applyBorder="1" applyAlignment="1">
      <alignment horizontal="center" vertical="center"/>
    </xf>
    <xf numFmtId="0" fontId="0" fillId="25" borderId="31" xfId="0" applyFont="1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4" fillId="26" borderId="24" xfId="0" applyFont="1" applyFill="1" applyBorder="1" applyAlignment="1">
      <alignment horizontal="center" vertical="center"/>
    </xf>
    <xf numFmtId="0" fontId="4" fillId="26" borderId="29" xfId="0" applyFont="1" applyFill="1" applyBorder="1" applyAlignment="1">
      <alignment horizontal="center" vertical="center"/>
    </xf>
    <xf numFmtId="0" fontId="4" fillId="26" borderId="0" xfId="0" applyFont="1" applyFill="1" applyBorder="1" applyAlignment="1">
      <alignment horizontal="center" vertical="center"/>
    </xf>
    <xf numFmtId="0" fontId="4" fillId="26" borderId="31" xfId="0" applyFont="1" applyFill="1" applyBorder="1" applyAlignment="1">
      <alignment horizontal="center" vertical="center"/>
    </xf>
    <xf numFmtId="177" fontId="0" fillId="26" borderId="19" xfId="0" applyNumberFormat="1" applyFill="1" applyBorder="1" applyAlignment="1">
      <alignment vertical="center"/>
    </xf>
    <xf numFmtId="177" fontId="0" fillId="26" borderId="21" xfId="0" applyNumberFormat="1" applyFill="1" applyBorder="1" applyAlignment="1">
      <alignment vertical="center"/>
    </xf>
    <xf numFmtId="0" fontId="4" fillId="26" borderId="32" xfId="0" applyFont="1" applyFill="1" applyBorder="1" applyAlignment="1">
      <alignment horizontal="center" vertical="center"/>
    </xf>
    <xf numFmtId="178" fontId="4" fillId="26" borderId="32" xfId="0" applyNumberFormat="1" applyFont="1" applyFill="1" applyBorder="1" applyAlignment="1">
      <alignment horizontal="center" vertical="center"/>
    </xf>
    <xf numFmtId="0" fontId="3" fillId="26" borderId="17" xfId="0" applyFont="1" applyFill="1" applyBorder="1" applyAlignment="1">
      <alignment vertical="center"/>
    </xf>
    <xf numFmtId="0" fontId="3" fillId="26" borderId="20" xfId="0" applyFont="1" applyFill="1" applyBorder="1" applyAlignment="1">
      <alignment vertical="center"/>
    </xf>
    <xf numFmtId="0" fontId="3" fillId="26" borderId="18" xfId="0" applyFont="1" applyFill="1" applyBorder="1" applyAlignment="1">
      <alignment vertical="center"/>
    </xf>
    <xf numFmtId="0" fontId="3" fillId="26" borderId="19" xfId="0" applyFont="1" applyFill="1" applyBorder="1" applyAlignment="1">
      <alignment vertical="center"/>
    </xf>
    <xf numFmtId="0" fontId="3" fillId="26" borderId="21" xfId="0" applyFont="1" applyFill="1" applyBorder="1" applyAlignment="1">
      <alignment vertical="center"/>
    </xf>
    <xf numFmtId="0" fontId="0" fillId="25" borderId="17" xfId="0" applyFont="1" applyFill="1" applyBorder="1" applyAlignment="1">
      <alignment vertical="center"/>
    </xf>
    <xf numFmtId="0" fontId="0" fillId="25" borderId="19" xfId="0" applyFont="1" applyFill="1" applyBorder="1" applyAlignment="1">
      <alignment vertical="center"/>
    </xf>
    <xf numFmtId="0" fontId="0" fillId="25" borderId="20" xfId="0" applyFont="1" applyFill="1" applyBorder="1" applyAlignment="1">
      <alignment vertical="center"/>
    </xf>
    <xf numFmtId="0" fontId="0" fillId="25" borderId="33" xfId="0" applyFont="1" applyFill="1" applyBorder="1" applyAlignment="1">
      <alignment vertical="center"/>
    </xf>
    <xf numFmtId="0" fontId="0" fillId="25" borderId="18" xfId="0" applyFont="1" applyFill="1" applyBorder="1" applyAlignment="1">
      <alignment vertical="center"/>
    </xf>
    <xf numFmtId="0" fontId="0" fillId="25" borderId="21" xfId="0" applyFont="1" applyFill="1" applyBorder="1" applyAlignment="1">
      <alignment vertical="center"/>
    </xf>
    <xf numFmtId="0" fontId="0" fillId="4" borderId="33" xfId="0" applyFill="1" applyBorder="1" applyAlignment="1">
      <alignment vertical="center"/>
    </xf>
    <xf numFmtId="0" fontId="6" fillId="24" borderId="34" xfId="55" applyFont="1" applyFill="1" applyBorder="1" applyAlignment="1">
      <alignment horizontal="right" vertical="center"/>
      <protection/>
    </xf>
    <xf numFmtId="0" fontId="0" fillId="24" borderId="35" xfId="0" applyFill="1" applyBorder="1" applyAlignment="1">
      <alignment vertical="center"/>
    </xf>
    <xf numFmtId="0" fontId="2" fillId="24" borderId="36" xfId="54" applyFont="1" applyFill="1" applyBorder="1" applyAlignment="1">
      <alignment horizontal="right" vertical="center"/>
      <protection/>
    </xf>
    <xf numFmtId="0" fontId="0" fillId="24" borderId="37" xfId="0" applyFill="1" applyBorder="1" applyAlignment="1">
      <alignment vertical="center"/>
    </xf>
    <xf numFmtId="0" fontId="2" fillId="24" borderId="38" xfId="54" applyFont="1" applyFill="1" applyBorder="1" applyAlignment="1">
      <alignment horizontal="right" vertical="center"/>
      <protection/>
    </xf>
    <xf numFmtId="0" fontId="0" fillId="24" borderId="39" xfId="0" applyFill="1" applyBorder="1" applyAlignment="1">
      <alignment vertical="center"/>
    </xf>
    <xf numFmtId="0" fontId="0" fillId="20" borderId="3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16" fontId="0" fillId="20" borderId="0" xfId="0" applyNumberFormat="1" applyFont="1" applyFill="1" applyAlignment="1">
      <alignment horizontal="center" vertical="center"/>
    </xf>
    <xf numFmtId="0" fontId="28" fillId="24" borderId="0" xfId="0" applyFont="1" applyFill="1" applyAlignment="1">
      <alignment horizontal="center" vertical="center"/>
    </xf>
    <xf numFmtId="0" fontId="28" fillId="20" borderId="32" xfId="0" applyFont="1" applyFill="1" applyBorder="1" applyAlignment="1">
      <alignment horizontal="center" vertical="center"/>
    </xf>
    <xf numFmtId="0" fontId="28" fillId="22" borderId="12" xfId="0" applyFont="1" applyFill="1" applyBorder="1" applyAlignment="1">
      <alignment vertical="center"/>
    </xf>
    <xf numFmtId="0" fontId="28" fillId="22" borderId="23" xfId="0" applyFont="1" applyFill="1" applyBorder="1" applyAlignment="1">
      <alignment horizontal="center" vertical="center"/>
    </xf>
    <xf numFmtId="0" fontId="28" fillId="24" borderId="12" xfId="0" applyFont="1" applyFill="1" applyBorder="1" applyAlignment="1">
      <alignment vertical="center"/>
    </xf>
    <xf numFmtId="0" fontId="28" fillId="24" borderId="22" xfId="0" applyFont="1" applyFill="1" applyBorder="1" applyAlignment="1">
      <alignment vertical="center"/>
    </xf>
    <xf numFmtId="0" fontId="28" fillId="24" borderId="23" xfId="0" applyFont="1" applyFill="1" applyBorder="1" applyAlignment="1">
      <alignment vertical="center"/>
    </xf>
    <xf numFmtId="0" fontId="28" fillId="24" borderId="0" xfId="0" applyFont="1" applyFill="1" applyAlignment="1">
      <alignment vertical="center"/>
    </xf>
    <xf numFmtId="0" fontId="28" fillId="22" borderId="17" xfId="0" applyFont="1" applyFill="1" applyBorder="1" applyAlignment="1">
      <alignment vertical="center"/>
    </xf>
    <xf numFmtId="0" fontId="28" fillId="22" borderId="30" xfId="0" applyFont="1" applyFill="1" applyBorder="1" applyAlignment="1">
      <alignment horizontal="center" vertical="center"/>
    </xf>
    <xf numFmtId="0" fontId="28" fillId="24" borderId="13" xfId="0" applyFont="1" applyFill="1" applyBorder="1" applyAlignment="1">
      <alignment vertical="center"/>
    </xf>
    <xf numFmtId="0" fontId="28" fillId="24" borderId="29" xfId="0" applyFont="1" applyFill="1" applyBorder="1" applyAlignment="1">
      <alignment vertical="center"/>
    </xf>
    <xf numFmtId="0" fontId="28" fillId="24" borderId="30" xfId="0" applyFont="1" applyFill="1" applyBorder="1" applyAlignment="1">
      <alignment vertical="center"/>
    </xf>
    <xf numFmtId="0" fontId="28" fillId="22" borderId="18" xfId="0" applyFont="1" applyFill="1" applyBorder="1" applyAlignment="1">
      <alignment vertical="center"/>
    </xf>
    <xf numFmtId="0" fontId="28" fillId="22" borderId="14" xfId="0" applyFont="1" applyFill="1" applyBorder="1" applyAlignment="1">
      <alignment vertical="center"/>
    </xf>
    <xf numFmtId="0" fontId="28" fillId="22" borderId="10" xfId="0" applyFont="1" applyFill="1" applyBorder="1" applyAlignment="1">
      <alignment horizontal="center" vertical="center"/>
    </xf>
    <xf numFmtId="0" fontId="28" fillId="24" borderId="14" xfId="0" applyFont="1" applyFill="1" applyBorder="1" applyAlignment="1">
      <alignment vertical="center"/>
    </xf>
    <xf numFmtId="0" fontId="28" fillId="24" borderId="0" xfId="0" applyFont="1" applyFill="1" applyBorder="1" applyAlignment="1">
      <alignment vertical="center"/>
    </xf>
    <xf numFmtId="0" fontId="28" fillId="24" borderId="10" xfId="0" applyFont="1" applyFill="1" applyBorder="1" applyAlignment="1">
      <alignment vertical="center"/>
    </xf>
    <xf numFmtId="0" fontId="28" fillId="22" borderId="19" xfId="0" applyFont="1" applyFill="1" applyBorder="1" applyAlignment="1">
      <alignment vertical="center"/>
    </xf>
    <xf numFmtId="0" fontId="28" fillId="22" borderId="25" xfId="0" applyFont="1" applyFill="1" applyBorder="1" applyAlignment="1">
      <alignment horizontal="center" vertical="center"/>
    </xf>
    <xf numFmtId="0" fontId="28" fillId="24" borderId="15" xfId="0" applyFont="1" applyFill="1" applyBorder="1" applyAlignment="1">
      <alignment vertical="center"/>
    </xf>
    <xf numFmtId="0" fontId="28" fillId="24" borderId="24" xfId="0" applyFont="1" applyFill="1" applyBorder="1" applyAlignment="1">
      <alignment vertical="center"/>
    </xf>
    <xf numFmtId="0" fontId="28" fillId="24" borderId="25" xfId="0" applyFont="1" applyFill="1" applyBorder="1" applyAlignment="1">
      <alignment vertical="center"/>
    </xf>
    <xf numFmtId="0" fontId="28" fillId="22" borderId="20" xfId="0" applyFont="1" applyFill="1" applyBorder="1" applyAlignment="1">
      <alignment vertical="center"/>
    </xf>
    <xf numFmtId="0" fontId="28" fillId="22" borderId="16" xfId="0" applyFont="1" applyFill="1" applyBorder="1" applyAlignment="1">
      <alignment vertical="center"/>
    </xf>
    <xf numFmtId="0" fontId="28" fillId="22" borderId="11" xfId="0" applyFont="1" applyFill="1" applyBorder="1" applyAlignment="1">
      <alignment horizontal="center" vertical="center"/>
    </xf>
    <xf numFmtId="0" fontId="28" fillId="24" borderId="16" xfId="0" applyFont="1" applyFill="1" applyBorder="1" applyAlignment="1">
      <alignment vertical="center"/>
    </xf>
    <xf numFmtId="0" fontId="28" fillId="24" borderId="31" xfId="0" applyFont="1" applyFill="1" applyBorder="1" applyAlignment="1">
      <alignment vertical="center"/>
    </xf>
    <xf numFmtId="0" fontId="28" fillId="24" borderId="11" xfId="0" applyFont="1" applyFill="1" applyBorder="1" applyAlignment="1">
      <alignment vertical="center"/>
    </xf>
    <xf numFmtId="0" fontId="28" fillId="22" borderId="21" xfId="0" applyFont="1" applyFill="1" applyBorder="1" applyAlignment="1">
      <alignment vertical="center"/>
    </xf>
    <xf numFmtId="0" fontId="28" fillId="22" borderId="14" xfId="0" applyFont="1" applyFill="1" applyBorder="1" applyAlignment="1" quotePrefix="1">
      <alignment vertical="center"/>
    </xf>
    <xf numFmtId="0" fontId="5" fillId="22" borderId="12" xfId="0" applyFont="1" applyFill="1" applyBorder="1" applyAlignment="1">
      <alignment vertical="center"/>
    </xf>
    <xf numFmtId="0" fontId="5" fillId="22" borderId="22" xfId="0" applyFont="1" applyFill="1" applyBorder="1" applyAlignment="1">
      <alignment horizontal="center" vertical="center"/>
    </xf>
    <xf numFmtId="0" fontId="5" fillId="22" borderId="22" xfId="0" applyFont="1" applyFill="1" applyBorder="1" applyAlignment="1">
      <alignment vertical="center"/>
    </xf>
    <xf numFmtId="0" fontId="5" fillId="22" borderId="23" xfId="0" applyFont="1" applyFill="1" applyBorder="1" applyAlignment="1">
      <alignment vertical="center"/>
    </xf>
    <xf numFmtId="0" fontId="5" fillId="22" borderId="17" xfId="0" applyFont="1" applyFill="1" applyBorder="1" applyAlignment="1">
      <alignment vertical="center"/>
    </xf>
    <xf numFmtId="0" fontId="5" fillId="22" borderId="14" xfId="0" applyFont="1" applyFill="1" applyBorder="1" applyAlignment="1">
      <alignment vertical="center"/>
    </xf>
    <xf numFmtId="0" fontId="5" fillId="22" borderId="0" xfId="0" applyFont="1" applyFill="1" applyBorder="1" applyAlignment="1">
      <alignment horizontal="center" vertical="center"/>
    </xf>
    <xf numFmtId="0" fontId="5" fillId="22" borderId="0" xfId="0" applyFont="1" applyFill="1" applyBorder="1" applyAlignment="1">
      <alignment vertical="center"/>
    </xf>
    <xf numFmtId="0" fontId="5" fillId="22" borderId="10" xfId="0" applyFont="1" applyFill="1" applyBorder="1" applyAlignment="1">
      <alignment vertical="center"/>
    </xf>
    <xf numFmtId="0" fontId="5" fillId="22" borderId="19" xfId="0" applyFont="1" applyFill="1" applyBorder="1" applyAlignment="1">
      <alignment vertical="center"/>
    </xf>
    <xf numFmtId="0" fontId="29" fillId="22" borderId="16" xfId="0" applyFont="1" applyFill="1" applyBorder="1" applyAlignment="1">
      <alignment vertical="center"/>
    </xf>
    <xf numFmtId="0" fontId="29" fillId="22" borderId="31" xfId="0" applyFont="1" applyFill="1" applyBorder="1" applyAlignment="1">
      <alignment horizontal="center" vertical="center"/>
    </xf>
    <xf numFmtId="0" fontId="29" fillId="22" borderId="31" xfId="0" applyFont="1" applyFill="1" applyBorder="1" applyAlignment="1">
      <alignment vertical="center"/>
    </xf>
    <xf numFmtId="0" fontId="29" fillId="22" borderId="11" xfId="0" applyFont="1" applyFill="1" applyBorder="1" applyAlignment="1">
      <alignment vertical="center"/>
    </xf>
    <xf numFmtId="0" fontId="29" fillId="22" borderId="21" xfId="0" applyFont="1" applyFill="1" applyBorder="1" applyAlignment="1">
      <alignment vertical="center"/>
    </xf>
    <xf numFmtId="0" fontId="5" fillId="24" borderId="0" xfId="0" applyFont="1" applyFill="1" applyBorder="1" applyAlignment="1">
      <alignment horizontal="center" vertical="center" textRotation="90"/>
    </xf>
    <xf numFmtId="0" fontId="28" fillId="24" borderId="0" xfId="0" applyFont="1" applyFill="1" applyBorder="1" applyAlignment="1">
      <alignment horizontal="center" vertical="center"/>
    </xf>
    <xf numFmtId="0" fontId="28" fillId="4" borderId="23" xfId="0" applyFont="1" applyFill="1" applyBorder="1" applyAlignment="1">
      <alignment horizontal="center" vertical="center"/>
    </xf>
    <xf numFmtId="0" fontId="28" fillId="4" borderId="17" xfId="0" applyFont="1" applyFill="1" applyBorder="1" applyAlignment="1">
      <alignment vertical="center"/>
    </xf>
    <xf numFmtId="0" fontId="28" fillId="4" borderId="30" xfId="0" applyFont="1" applyFill="1" applyBorder="1" applyAlignment="1">
      <alignment horizontal="center" vertical="center"/>
    </xf>
    <xf numFmtId="0" fontId="28" fillId="4" borderId="18" xfId="0" applyFont="1" applyFill="1" applyBorder="1" applyAlignment="1">
      <alignment vertical="center"/>
    </xf>
    <xf numFmtId="0" fontId="28" fillId="4" borderId="25" xfId="0" applyFont="1" applyFill="1" applyBorder="1" applyAlignment="1">
      <alignment horizontal="center" vertical="center"/>
    </xf>
    <xf numFmtId="0" fontId="28" fillId="4" borderId="20" xfId="0" applyFont="1" applyFill="1" applyBorder="1" applyAlignment="1">
      <alignment vertical="center"/>
    </xf>
    <xf numFmtId="0" fontId="28" fillId="4" borderId="10" xfId="0" applyFont="1" applyFill="1" applyBorder="1" applyAlignment="1">
      <alignment horizontal="center" vertical="center"/>
    </xf>
    <xf numFmtId="0" fontId="28" fillId="4" borderId="19" xfId="0" applyFont="1" applyFill="1" applyBorder="1" applyAlignment="1">
      <alignment vertical="center"/>
    </xf>
    <xf numFmtId="0" fontId="28" fillId="4" borderId="16" xfId="0" applyFont="1" applyFill="1" applyBorder="1" applyAlignment="1">
      <alignment vertical="center"/>
    </xf>
    <xf numFmtId="0" fontId="28" fillId="4" borderId="11" xfId="0" applyFont="1" applyFill="1" applyBorder="1" applyAlignment="1">
      <alignment horizontal="center" vertical="center"/>
    </xf>
    <xf numFmtId="0" fontId="28" fillId="4" borderId="21" xfId="0" applyFont="1" applyFill="1" applyBorder="1" applyAlignment="1">
      <alignment vertical="center"/>
    </xf>
    <xf numFmtId="0" fontId="5" fillId="4" borderId="12" xfId="0" applyFont="1" applyFill="1" applyBorder="1" applyAlignment="1">
      <alignment vertical="center"/>
    </xf>
    <xf numFmtId="0" fontId="5" fillId="4" borderId="22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vertical="center"/>
    </xf>
    <xf numFmtId="0" fontId="5" fillId="4" borderId="23" xfId="0" applyFont="1" applyFill="1" applyBorder="1" applyAlignment="1">
      <alignment vertical="center"/>
    </xf>
    <xf numFmtId="0" fontId="5" fillId="4" borderId="17" xfId="0" applyFont="1" applyFill="1" applyBorder="1" applyAlignment="1">
      <alignment vertical="center"/>
    </xf>
    <xf numFmtId="0" fontId="5" fillId="4" borderId="14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vertical="center"/>
    </xf>
    <xf numFmtId="0" fontId="5" fillId="4" borderId="10" xfId="0" applyFont="1" applyFill="1" applyBorder="1" applyAlignment="1">
      <alignment vertical="center"/>
    </xf>
    <xf numFmtId="0" fontId="5" fillId="4" borderId="19" xfId="0" applyFont="1" applyFill="1" applyBorder="1" applyAlignment="1">
      <alignment vertical="center"/>
    </xf>
    <xf numFmtId="0" fontId="29" fillId="4" borderId="16" xfId="0" applyFont="1" applyFill="1" applyBorder="1" applyAlignment="1">
      <alignment vertical="center"/>
    </xf>
    <xf numFmtId="0" fontId="29" fillId="4" borderId="31" xfId="0" applyFont="1" applyFill="1" applyBorder="1" applyAlignment="1">
      <alignment horizontal="center" vertical="center"/>
    </xf>
    <xf numFmtId="0" fontId="29" fillId="4" borderId="31" xfId="0" applyFont="1" applyFill="1" applyBorder="1" applyAlignment="1">
      <alignment vertical="center"/>
    </xf>
    <xf numFmtId="0" fontId="29" fillId="4" borderId="11" xfId="0" applyFont="1" applyFill="1" applyBorder="1" applyAlignment="1">
      <alignment vertical="center"/>
    </xf>
    <xf numFmtId="0" fontId="29" fillId="4" borderId="21" xfId="0" applyFont="1" applyFill="1" applyBorder="1" applyAlignment="1">
      <alignment vertical="center"/>
    </xf>
    <xf numFmtId="0" fontId="28" fillId="25" borderId="23" xfId="0" applyFont="1" applyFill="1" applyBorder="1" applyAlignment="1">
      <alignment horizontal="center" vertical="center"/>
    </xf>
    <xf numFmtId="0" fontId="28" fillId="25" borderId="17" xfId="0" applyFont="1" applyFill="1" applyBorder="1" applyAlignment="1">
      <alignment vertical="center"/>
    </xf>
    <xf numFmtId="0" fontId="28" fillId="25" borderId="30" xfId="0" applyFont="1" applyFill="1" applyBorder="1" applyAlignment="1">
      <alignment horizontal="center" vertical="center"/>
    </xf>
    <xf numFmtId="0" fontId="28" fillId="25" borderId="18" xfId="0" applyFont="1" applyFill="1" applyBorder="1" applyAlignment="1">
      <alignment vertical="center"/>
    </xf>
    <xf numFmtId="0" fontId="28" fillId="25" borderId="25" xfId="0" applyFont="1" applyFill="1" applyBorder="1" applyAlignment="1">
      <alignment horizontal="center" vertical="center"/>
    </xf>
    <xf numFmtId="0" fontId="28" fillId="25" borderId="20" xfId="0" applyFont="1" applyFill="1" applyBorder="1" applyAlignment="1">
      <alignment vertical="center"/>
    </xf>
    <xf numFmtId="0" fontId="28" fillId="25" borderId="10" xfId="0" applyFont="1" applyFill="1" applyBorder="1" applyAlignment="1">
      <alignment horizontal="center" vertical="center"/>
    </xf>
    <xf numFmtId="0" fontId="28" fillId="25" borderId="19" xfId="0" applyFont="1" applyFill="1" applyBorder="1" applyAlignment="1">
      <alignment vertical="center"/>
    </xf>
    <xf numFmtId="0" fontId="28" fillId="25" borderId="16" xfId="0" applyFont="1" applyFill="1" applyBorder="1" applyAlignment="1">
      <alignment vertical="center"/>
    </xf>
    <xf numFmtId="0" fontId="28" fillId="25" borderId="11" xfId="0" applyFont="1" applyFill="1" applyBorder="1" applyAlignment="1">
      <alignment horizontal="center" vertical="center"/>
    </xf>
    <xf numFmtId="0" fontId="28" fillId="25" borderId="21" xfId="0" applyFont="1" applyFill="1" applyBorder="1" applyAlignment="1">
      <alignment vertical="center"/>
    </xf>
    <xf numFmtId="0" fontId="5" fillId="25" borderId="12" xfId="0" applyFont="1" applyFill="1" applyBorder="1" applyAlignment="1">
      <alignment vertical="center"/>
    </xf>
    <xf numFmtId="0" fontId="5" fillId="25" borderId="22" xfId="0" applyFont="1" applyFill="1" applyBorder="1" applyAlignment="1">
      <alignment horizontal="center" vertical="center"/>
    </xf>
    <xf numFmtId="0" fontId="5" fillId="25" borderId="22" xfId="0" applyFont="1" applyFill="1" applyBorder="1" applyAlignment="1">
      <alignment vertical="center"/>
    </xf>
    <xf numFmtId="0" fontId="5" fillId="25" borderId="23" xfId="0" applyFont="1" applyFill="1" applyBorder="1" applyAlignment="1">
      <alignment vertical="center"/>
    </xf>
    <xf numFmtId="0" fontId="5" fillId="25" borderId="17" xfId="0" applyFont="1" applyFill="1" applyBorder="1" applyAlignment="1">
      <alignment vertical="center"/>
    </xf>
    <xf numFmtId="0" fontId="5" fillId="25" borderId="14" xfId="0" applyFont="1" applyFill="1" applyBorder="1" applyAlignment="1">
      <alignment vertical="center"/>
    </xf>
    <xf numFmtId="0" fontId="5" fillId="25" borderId="0" xfId="0" applyFont="1" applyFill="1" applyBorder="1" applyAlignment="1">
      <alignment horizontal="center" vertical="center"/>
    </xf>
    <xf numFmtId="0" fontId="5" fillId="25" borderId="0" xfId="0" applyFont="1" applyFill="1" applyBorder="1" applyAlignment="1">
      <alignment vertical="center"/>
    </xf>
    <xf numFmtId="0" fontId="5" fillId="25" borderId="10" xfId="0" applyFont="1" applyFill="1" applyBorder="1" applyAlignment="1">
      <alignment vertical="center"/>
    </xf>
    <xf numFmtId="0" fontId="5" fillId="25" borderId="19" xfId="0" applyFont="1" applyFill="1" applyBorder="1" applyAlignment="1">
      <alignment vertical="center"/>
    </xf>
    <xf numFmtId="0" fontId="29" fillId="25" borderId="16" xfId="0" applyFont="1" applyFill="1" applyBorder="1" applyAlignment="1">
      <alignment vertical="center"/>
    </xf>
    <xf numFmtId="0" fontId="29" fillId="25" borderId="31" xfId="0" applyFont="1" applyFill="1" applyBorder="1" applyAlignment="1">
      <alignment horizontal="center" vertical="center"/>
    </xf>
    <xf numFmtId="0" fontId="29" fillId="25" borderId="31" xfId="0" applyFont="1" applyFill="1" applyBorder="1" applyAlignment="1">
      <alignment vertical="center"/>
    </xf>
    <xf numFmtId="0" fontId="29" fillId="25" borderId="11" xfId="0" applyFont="1" applyFill="1" applyBorder="1" applyAlignment="1">
      <alignment vertical="center"/>
    </xf>
    <xf numFmtId="0" fontId="29" fillId="25" borderId="21" xfId="0" applyFont="1" applyFill="1" applyBorder="1" applyAlignment="1">
      <alignment vertic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25" borderId="12" xfId="0" applyFont="1" applyFill="1" applyBorder="1" applyAlignment="1">
      <alignment horizontal="center" vertical="center" textRotation="90"/>
    </xf>
    <xf numFmtId="0" fontId="5" fillId="25" borderId="14" xfId="0" applyFont="1" applyFill="1" applyBorder="1" applyAlignment="1">
      <alignment horizontal="center" vertical="center" textRotation="90"/>
    </xf>
    <xf numFmtId="0" fontId="5" fillId="25" borderId="16" xfId="0" applyFont="1" applyFill="1" applyBorder="1" applyAlignment="1">
      <alignment horizontal="center" vertical="center" textRotation="90"/>
    </xf>
    <xf numFmtId="0" fontId="5" fillId="25" borderId="14" xfId="0" applyFont="1" applyFill="1" applyBorder="1" applyAlignment="1">
      <alignment horizontal="center" vertical="center"/>
    </xf>
    <xf numFmtId="215" fontId="0" fillId="20" borderId="40" xfId="0" applyNumberFormat="1" applyFont="1" applyFill="1" applyBorder="1" applyAlignment="1">
      <alignment horizontal="center" vertical="center"/>
    </xf>
    <xf numFmtId="0" fontId="30" fillId="11" borderId="0" xfId="0" applyFont="1" applyFill="1" applyAlignment="1">
      <alignment/>
    </xf>
    <xf numFmtId="0" fontId="28" fillId="11" borderId="0" xfId="0" applyFont="1" applyFill="1" applyAlignment="1">
      <alignment/>
    </xf>
    <xf numFmtId="178" fontId="3" fillId="20" borderId="16" xfId="0" applyNumberFormat="1" applyFont="1" applyFill="1" applyBorder="1" applyAlignment="1">
      <alignment horizontal="center" vertical="center" wrapText="1"/>
    </xf>
    <xf numFmtId="178" fontId="3" fillId="20" borderId="31" xfId="0" applyNumberFormat="1" applyFont="1" applyFill="1" applyBorder="1" applyAlignment="1">
      <alignment horizontal="center" vertical="center" wrapText="1"/>
    </xf>
    <xf numFmtId="178" fontId="3" fillId="20" borderId="11" xfId="0" applyNumberFormat="1" applyFont="1" applyFill="1" applyBorder="1" applyAlignment="1">
      <alignment horizontal="center" vertical="center" wrapText="1"/>
    </xf>
    <xf numFmtId="0" fontId="4" fillId="26" borderId="12" xfId="0" applyFont="1" applyFill="1" applyBorder="1" applyAlignment="1">
      <alignment horizontal="center" vertical="center"/>
    </xf>
    <xf numFmtId="0" fontId="4" fillId="26" borderId="22" xfId="0" applyFont="1" applyFill="1" applyBorder="1" applyAlignment="1">
      <alignment horizontal="center" vertical="center"/>
    </xf>
    <xf numFmtId="0" fontId="4" fillId="26" borderId="15" xfId="0" applyFont="1" applyFill="1" applyBorder="1" applyAlignment="1">
      <alignment vertical="center"/>
    </xf>
    <xf numFmtId="0" fontId="28" fillId="4" borderId="14" xfId="0" applyFont="1" applyFill="1" applyBorder="1" applyAlignment="1">
      <alignment vertical="center"/>
    </xf>
    <xf numFmtId="0" fontId="28" fillId="4" borderId="16" xfId="0" applyFont="1" applyFill="1" applyBorder="1" applyAlignment="1">
      <alignment vertical="center"/>
    </xf>
    <xf numFmtId="0" fontId="28" fillId="22" borderId="12" xfId="0" applyFont="1" applyFill="1" applyBorder="1" applyAlignment="1">
      <alignment vertical="center"/>
    </xf>
    <xf numFmtId="0" fontId="4" fillId="26" borderId="14" xfId="0" applyFont="1" applyFill="1" applyBorder="1" applyAlignment="1">
      <alignment vertical="center"/>
    </xf>
    <xf numFmtId="0" fontId="4" fillId="26" borderId="0" xfId="0" applyFont="1" applyFill="1" applyBorder="1" applyAlignment="1">
      <alignment vertical="center"/>
    </xf>
    <xf numFmtId="0" fontId="4" fillId="26" borderId="16" xfId="0" applyFont="1" applyFill="1" applyBorder="1" applyAlignment="1">
      <alignment vertical="center"/>
    </xf>
    <xf numFmtId="0" fontId="4" fillId="26" borderId="31" xfId="0" applyFont="1" applyFill="1" applyBorder="1" applyAlignment="1">
      <alignment vertical="center"/>
    </xf>
    <xf numFmtId="0" fontId="28" fillId="25" borderId="15" xfId="0" applyFont="1" applyFill="1" applyBorder="1" applyAlignment="1">
      <alignment vertical="center"/>
    </xf>
    <xf numFmtId="0" fontId="28" fillId="25" borderId="13" xfId="0" applyFont="1" applyFill="1" applyBorder="1" applyAlignment="1">
      <alignment vertical="center"/>
    </xf>
    <xf numFmtId="0" fontId="28" fillId="25" borderId="16" xfId="0" applyFont="1" applyFill="1" applyBorder="1" applyAlignment="1">
      <alignment vertical="center"/>
    </xf>
    <xf numFmtId="0" fontId="28" fillId="22" borderId="15" xfId="0" applyFont="1" applyFill="1" applyBorder="1" applyAlignment="1">
      <alignment vertical="center"/>
    </xf>
    <xf numFmtId="0" fontId="28" fillId="22" borderId="16" xfId="0" applyFont="1" applyFill="1" applyBorder="1" applyAlignment="1">
      <alignment vertical="center"/>
    </xf>
    <xf numFmtId="0" fontId="28" fillId="25" borderId="12" xfId="0" applyFont="1" applyFill="1" applyBorder="1" applyAlignment="1">
      <alignment vertical="center"/>
    </xf>
    <xf numFmtId="0" fontId="28" fillId="25" borderId="14" xfId="0" applyFont="1" applyFill="1" applyBorder="1" applyAlignment="1">
      <alignment vertical="center"/>
    </xf>
    <xf numFmtId="0" fontId="28" fillId="22" borderId="14" xfId="0" applyFont="1" applyFill="1" applyBorder="1" applyAlignment="1">
      <alignment vertical="center"/>
    </xf>
    <xf numFmtId="0" fontId="28" fillId="22" borderId="13" xfId="0" applyFont="1" applyFill="1" applyBorder="1" applyAlignment="1">
      <alignment vertical="center"/>
    </xf>
    <xf numFmtId="178" fontId="28" fillId="20" borderId="40" xfId="0" applyNumberFormat="1" applyFont="1" applyFill="1" applyBorder="1" applyAlignment="1">
      <alignment horizontal="center" vertical="center" wrapText="1"/>
    </xf>
    <xf numFmtId="178" fontId="28" fillId="20" borderId="41" xfId="0" applyNumberFormat="1" applyFont="1" applyFill="1" applyBorder="1" applyAlignment="1">
      <alignment horizontal="center" vertical="center" wrapText="1"/>
    </xf>
    <xf numFmtId="178" fontId="28" fillId="20" borderId="42" xfId="0" applyNumberFormat="1" applyFont="1" applyFill="1" applyBorder="1" applyAlignment="1">
      <alignment horizontal="center" vertical="center" wrapText="1"/>
    </xf>
    <xf numFmtId="0" fontId="5" fillId="22" borderId="17" xfId="0" applyFont="1" applyFill="1" applyBorder="1" applyAlignment="1">
      <alignment horizontal="center" vertical="center" textRotation="90"/>
    </xf>
    <xf numFmtId="0" fontId="5" fillId="22" borderId="19" xfId="0" applyFont="1" applyFill="1" applyBorder="1" applyAlignment="1">
      <alignment horizontal="center" vertical="center" textRotation="90"/>
    </xf>
    <xf numFmtId="0" fontId="5" fillId="22" borderId="21" xfId="0" applyFont="1" applyFill="1" applyBorder="1" applyAlignment="1">
      <alignment horizontal="center" vertical="center" textRotation="90"/>
    </xf>
    <xf numFmtId="0" fontId="5" fillId="4" borderId="17" xfId="0" applyFont="1" applyFill="1" applyBorder="1" applyAlignment="1">
      <alignment horizontal="center" vertical="center" textRotation="90"/>
    </xf>
    <xf numFmtId="0" fontId="5" fillId="4" borderId="19" xfId="0" applyFont="1" applyFill="1" applyBorder="1" applyAlignment="1">
      <alignment horizontal="center" vertical="center" textRotation="90"/>
    </xf>
    <xf numFmtId="0" fontId="5" fillId="4" borderId="21" xfId="0" applyFont="1" applyFill="1" applyBorder="1" applyAlignment="1">
      <alignment horizontal="center" vertical="center" textRotation="90"/>
    </xf>
    <xf numFmtId="0" fontId="5" fillId="25" borderId="17" xfId="0" applyFont="1" applyFill="1" applyBorder="1" applyAlignment="1">
      <alignment horizontal="center" vertical="center" textRotation="90"/>
    </xf>
    <xf numFmtId="0" fontId="5" fillId="25" borderId="19" xfId="0" applyFont="1" applyFill="1" applyBorder="1" applyAlignment="1">
      <alignment horizontal="center" vertical="center" textRotation="90"/>
    </xf>
    <xf numFmtId="0" fontId="5" fillId="25" borderId="21" xfId="0" applyFont="1" applyFill="1" applyBorder="1" applyAlignment="1">
      <alignment horizontal="center" vertical="center" textRotation="90"/>
    </xf>
    <xf numFmtId="0" fontId="28" fillId="4" borderId="12" xfId="0" applyFont="1" applyFill="1" applyBorder="1" applyAlignment="1">
      <alignment vertical="center"/>
    </xf>
    <xf numFmtId="0" fontId="28" fillId="4" borderId="13" xfId="0" applyFont="1" applyFill="1" applyBorder="1" applyAlignment="1">
      <alignment vertical="center"/>
    </xf>
    <xf numFmtId="0" fontId="28" fillId="4" borderId="15" xfId="0" applyFont="1" applyFill="1" applyBorder="1" applyAlignment="1">
      <alignment vertical="center"/>
    </xf>
    <xf numFmtId="0" fontId="4" fillId="26" borderId="24" xfId="0" applyFont="1" applyFill="1" applyBorder="1" applyAlignment="1">
      <alignment vertical="center"/>
    </xf>
    <xf numFmtId="0" fontId="4" fillId="26" borderId="13" xfId="0" applyFont="1" applyFill="1" applyBorder="1" applyAlignment="1">
      <alignment vertical="center"/>
    </xf>
    <xf numFmtId="0" fontId="4" fillId="26" borderId="29" xfId="0" applyFont="1" applyFill="1" applyBorder="1" applyAlignment="1">
      <alignment vertical="center"/>
    </xf>
    <xf numFmtId="0" fontId="0" fillId="25" borderId="22" xfId="0" applyFont="1" applyFill="1" applyBorder="1" applyAlignment="1">
      <alignment vertical="center"/>
    </xf>
    <xf numFmtId="0" fontId="0" fillId="25" borderId="0" xfId="0" applyFont="1" applyFill="1" applyBorder="1" applyAlignment="1">
      <alignment vertical="center"/>
    </xf>
    <xf numFmtId="0" fontId="0" fillId="25" borderId="31" xfId="0" applyFont="1" applyFill="1" applyBorder="1" applyAlignment="1">
      <alignment vertical="center"/>
    </xf>
    <xf numFmtId="0" fontId="5" fillId="4" borderId="12" xfId="0" applyFont="1" applyFill="1" applyBorder="1" applyAlignment="1">
      <alignment horizontal="center" vertical="center" textRotation="90"/>
    </xf>
    <xf numFmtId="0" fontId="5" fillId="4" borderId="14" xfId="0" applyFont="1" applyFill="1" applyBorder="1" applyAlignment="1">
      <alignment horizontal="center" vertical="center" textRotation="90"/>
    </xf>
    <xf numFmtId="0" fontId="5" fillId="4" borderId="16" xfId="0" applyFont="1" applyFill="1" applyBorder="1" applyAlignment="1">
      <alignment horizontal="center" vertical="center" textRotation="90"/>
    </xf>
    <xf numFmtId="0" fontId="0" fillId="4" borderId="22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5" fillId="25" borderId="12" xfId="0" applyFont="1" applyFill="1" applyBorder="1" applyAlignment="1">
      <alignment horizontal="center" vertical="center" textRotation="90"/>
    </xf>
    <xf numFmtId="0" fontId="5" fillId="25" borderId="14" xfId="0" applyFont="1" applyFill="1" applyBorder="1" applyAlignment="1">
      <alignment horizontal="center" vertical="center" textRotation="90"/>
    </xf>
    <xf numFmtId="0" fontId="5" fillId="25" borderId="16" xfId="0" applyFont="1" applyFill="1" applyBorder="1" applyAlignment="1">
      <alignment horizontal="center" vertical="center" textRotation="90"/>
    </xf>
  </cellXfs>
  <cellStyles count="6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Monétaire_EPA MUSEE GUIMET 2011" xfId="52"/>
    <cellStyle name="Neutre" xfId="53"/>
    <cellStyle name="Normal_Classeur1" xfId="54"/>
    <cellStyle name="Normal_SUIVI EPA MUSEE GUIMET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ableaux%20de%20bor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brossais\Local%20Settings\Temporary%20Internet%20Files\OLKAF\Fiche%20financi&#232;res%20expositions%20Orsa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TP"/>
      <sheetName val="Trésoreri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NEXE A"/>
      <sheetName val="ANNEXE 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J62"/>
  <sheetViews>
    <sheetView tabSelected="1" zoomScale="75" zoomScaleNormal="75" workbookViewId="0" topLeftCell="A1">
      <pane xSplit="3" ySplit="1" topLeftCell="O2" activePane="bottomRight" state="frozen"/>
      <selection pane="topLeft" activeCell="A1" sqref="A1:C1"/>
      <selection pane="topRight" activeCell="A1" sqref="A1:C1"/>
      <selection pane="bottomLeft" activeCell="A1" sqref="A1:C1"/>
      <selection pane="bottomRight" activeCell="AE57" sqref="AE57"/>
    </sheetView>
  </sheetViews>
  <sheetFormatPr defaultColWidth="11.421875" defaultRowHeight="12.75"/>
  <cols>
    <col min="1" max="1" width="5.7109375" style="0" customWidth="1"/>
    <col min="2" max="2" width="18.8515625" style="0" customWidth="1"/>
    <col min="3" max="3" width="5.7109375" style="1" customWidth="1"/>
    <col min="4" max="4" width="8.7109375" style="0" customWidth="1"/>
    <col min="5" max="5" width="9.28125" style="0" customWidth="1"/>
    <col min="6" max="6" width="9.7109375" style="0" customWidth="1"/>
    <col min="7" max="7" width="10.00390625" style="0" customWidth="1"/>
    <col min="8" max="8" width="9.28125" style="0" customWidth="1"/>
    <col min="9" max="9" width="10.00390625" style="0" customWidth="1"/>
    <col min="10" max="10" width="10.28125" style="0" customWidth="1"/>
    <col min="11" max="11" width="9.28125" style="0" customWidth="1"/>
    <col min="12" max="12" width="9.7109375" style="0" customWidth="1"/>
    <col min="13" max="22" width="8.7109375" style="0" customWidth="1"/>
    <col min="23" max="23" width="9.28125" style="0" customWidth="1"/>
    <col min="24" max="24" width="8.7109375" style="0" customWidth="1"/>
    <col min="25" max="27" width="9.28125" style="0" customWidth="1"/>
    <col min="28" max="28" width="10.8515625" style="0" customWidth="1"/>
    <col min="29" max="29" width="9.00390625" style="0" customWidth="1"/>
    <col min="30" max="30" width="10.140625" style="0" customWidth="1"/>
    <col min="31" max="31" width="9.421875" style="0" customWidth="1"/>
    <col min="32" max="32" width="10.00390625" style="0" customWidth="1"/>
    <col min="33" max="33" width="9.28125" style="0" customWidth="1"/>
    <col min="34" max="34" width="8.7109375" style="0" customWidth="1"/>
    <col min="35" max="35" width="3.7109375" style="0" customWidth="1"/>
    <col min="36" max="36" width="17.28125" style="0" customWidth="1"/>
  </cols>
  <sheetData>
    <row r="1" spans="1:36" s="94" customFormat="1" ht="30" customHeight="1" thickBot="1">
      <c r="A1" s="229">
        <v>41214</v>
      </c>
      <c r="B1" s="230"/>
      <c r="C1" s="231"/>
      <c r="D1" s="204">
        <v>41214</v>
      </c>
      <c r="E1" s="204">
        <v>41215</v>
      </c>
      <c r="F1" s="204">
        <v>41216</v>
      </c>
      <c r="G1" s="204">
        <v>41217</v>
      </c>
      <c r="H1" s="204">
        <v>41218</v>
      </c>
      <c r="I1" s="204">
        <v>41219</v>
      </c>
      <c r="J1" s="204">
        <v>41220</v>
      </c>
      <c r="K1" s="204">
        <v>41221</v>
      </c>
      <c r="L1" s="204">
        <v>41222</v>
      </c>
      <c r="M1" s="204">
        <v>41223</v>
      </c>
      <c r="N1" s="204">
        <v>41224</v>
      </c>
      <c r="O1" s="204">
        <v>41225</v>
      </c>
      <c r="P1" s="204">
        <v>41226</v>
      </c>
      <c r="Q1" s="204">
        <v>41227</v>
      </c>
      <c r="R1" s="204">
        <v>41228</v>
      </c>
      <c r="S1" s="204">
        <v>41229</v>
      </c>
      <c r="T1" s="204">
        <v>41230</v>
      </c>
      <c r="U1" s="204">
        <v>41231</v>
      </c>
      <c r="V1" s="204">
        <v>41232</v>
      </c>
      <c r="W1" s="204">
        <v>41233</v>
      </c>
      <c r="X1" s="204">
        <v>41234</v>
      </c>
      <c r="Y1" s="204">
        <v>41235</v>
      </c>
      <c r="Z1" s="204">
        <v>41236</v>
      </c>
      <c r="AA1" s="204">
        <v>41237</v>
      </c>
      <c r="AB1" s="204">
        <v>41238</v>
      </c>
      <c r="AC1" s="204">
        <v>41239</v>
      </c>
      <c r="AD1" s="204">
        <v>41240</v>
      </c>
      <c r="AE1" s="204">
        <v>41241</v>
      </c>
      <c r="AF1" s="204">
        <v>41242</v>
      </c>
      <c r="AG1" s="204">
        <v>41243</v>
      </c>
      <c r="AH1" s="204"/>
      <c r="AI1" s="97"/>
      <c r="AJ1" s="98" t="s">
        <v>8</v>
      </c>
    </row>
    <row r="2" spans="1:36" s="3" customFormat="1" ht="15" customHeight="1">
      <c r="A2" s="232" t="s">
        <v>0</v>
      </c>
      <c r="B2" s="215" t="s">
        <v>14</v>
      </c>
      <c r="C2" s="100" t="s">
        <v>1</v>
      </c>
      <c r="D2" s="101">
        <v>326</v>
      </c>
      <c r="E2" s="102">
        <v>341</v>
      </c>
      <c r="F2" s="102">
        <v>285</v>
      </c>
      <c r="G2" s="102"/>
      <c r="H2" s="102">
        <v>216</v>
      </c>
      <c r="I2" s="102"/>
      <c r="J2" s="102">
        <v>208</v>
      </c>
      <c r="K2" s="102">
        <v>248</v>
      </c>
      <c r="L2" s="102">
        <v>236</v>
      </c>
      <c r="M2" s="102">
        <v>290</v>
      </c>
      <c r="N2" s="102">
        <v>483</v>
      </c>
      <c r="O2" s="102">
        <v>182</v>
      </c>
      <c r="P2" s="102"/>
      <c r="Q2" s="102">
        <v>181</v>
      </c>
      <c r="R2" s="102">
        <v>185</v>
      </c>
      <c r="S2" s="102">
        <v>223</v>
      </c>
      <c r="T2" s="102">
        <v>328</v>
      </c>
      <c r="U2" s="102">
        <v>495</v>
      </c>
      <c r="V2" s="102">
        <v>177</v>
      </c>
      <c r="W2" s="102"/>
      <c r="X2" s="102">
        <v>171</v>
      </c>
      <c r="Y2" s="102">
        <v>187</v>
      </c>
      <c r="Z2" s="102">
        <v>187</v>
      </c>
      <c r="AA2" s="102">
        <v>302</v>
      </c>
      <c r="AB2" s="102">
        <v>378</v>
      </c>
      <c r="AC2" s="102">
        <v>188</v>
      </c>
      <c r="AD2" s="102"/>
      <c r="AE2" s="102">
        <v>76</v>
      </c>
      <c r="AF2" s="102">
        <v>173</v>
      </c>
      <c r="AG2" s="102">
        <v>231</v>
      </c>
      <c r="AH2" s="103"/>
      <c r="AI2" s="104"/>
      <c r="AJ2" s="105">
        <f>SUM(D2:AH2)</f>
        <v>6297</v>
      </c>
    </row>
    <row r="3" spans="1:36" s="3" customFormat="1" ht="15" customHeight="1">
      <c r="A3" s="233"/>
      <c r="B3" s="228"/>
      <c r="C3" s="106" t="s">
        <v>2</v>
      </c>
      <c r="D3" s="107">
        <v>57</v>
      </c>
      <c r="E3" s="108">
        <v>56</v>
      </c>
      <c r="F3" s="108">
        <v>81</v>
      </c>
      <c r="G3" s="108"/>
      <c r="H3" s="108">
        <v>30</v>
      </c>
      <c r="I3" s="108"/>
      <c r="J3" s="108">
        <v>19</v>
      </c>
      <c r="K3" s="108">
        <v>35</v>
      </c>
      <c r="L3" s="108">
        <v>34</v>
      </c>
      <c r="M3" s="108">
        <v>75</v>
      </c>
      <c r="N3" s="108">
        <v>84</v>
      </c>
      <c r="O3" s="108">
        <v>31</v>
      </c>
      <c r="P3" s="108"/>
      <c r="Q3" s="108">
        <v>24</v>
      </c>
      <c r="R3" s="108">
        <v>25</v>
      </c>
      <c r="S3" s="108">
        <v>37</v>
      </c>
      <c r="T3" s="108">
        <v>74</v>
      </c>
      <c r="U3" s="108">
        <v>93</v>
      </c>
      <c r="V3" s="108">
        <v>28</v>
      </c>
      <c r="W3" s="108"/>
      <c r="X3" s="108">
        <v>20</v>
      </c>
      <c r="Y3" s="108">
        <v>32</v>
      </c>
      <c r="Z3" s="108">
        <v>44</v>
      </c>
      <c r="AA3" s="108">
        <v>95</v>
      </c>
      <c r="AB3" s="108">
        <v>100</v>
      </c>
      <c r="AC3" s="108">
        <v>82</v>
      </c>
      <c r="AD3" s="108"/>
      <c r="AE3" s="108">
        <v>141</v>
      </c>
      <c r="AF3" s="108">
        <v>29</v>
      </c>
      <c r="AG3" s="108">
        <v>33</v>
      </c>
      <c r="AH3" s="109"/>
      <c r="AI3" s="104"/>
      <c r="AJ3" s="110">
        <f aca="true" t="shared" si="0" ref="AJ3:AJ21">SUM(D3:AH3)</f>
        <v>1359</v>
      </c>
    </row>
    <row r="4" spans="1:36" s="3" customFormat="1" ht="15" customHeight="1">
      <c r="A4" s="233"/>
      <c r="B4" s="227" t="s">
        <v>19</v>
      </c>
      <c r="C4" s="112" t="s">
        <v>1</v>
      </c>
      <c r="D4" s="113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5"/>
      <c r="AI4" s="104"/>
      <c r="AJ4" s="116">
        <f t="shared" si="0"/>
        <v>0</v>
      </c>
    </row>
    <row r="5" spans="1:36" s="3" customFormat="1" ht="15" customHeight="1">
      <c r="A5" s="233"/>
      <c r="B5" s="227"/>
      <c r="C5" s="112" t="s">
        <v>2</v>
      </c>
      <c r="D5" s="113"/>
      <c r="E5" s="114"/>
      <c r="F5" s="114"/>
      <c r="G5" s="114">
        <v>6</v>
      </c>
      <c r="H5" s="114"/>
      <c r="I5" s="114"/>
      <c r="J5" s="114">
        <v>11</v>
      </c>
      <c r="K5" s="114">
        <v>49</v>
      </c>
      <c r="L5" s="114"/>
      <c r="M5" s="114"/>
      <c r="N5" s="114"/>
      <c r="O5" s="114">
        <v>18</v>
      </c>
      <c r="P5" s="114"/>
      <c r="Q5" s="114">
        <v>50</v>
      </c>
      <c r="R5" s="114">
        <v>15</v>
      </c>
      <c r="S5" s="114">
        <v>16</v>
      </c>
      <c r="T5" s="114">
        <v>25</v>
      </c>
      <c r="U5" s="114"/>
      <c r="V5" s="114"/>
      <c r="W5" s="114"/>
      <c r="X5" s="114"/>
      <c r="Y5" s="114">
        <v>14</v>
      </c>
      <c r="Z5" s="114">
        <v>16</v>
      </c>
      <c r="AA5" s="114"/>
      <c r="AB5" s="114"/>
      <c r="AC5" s="114"/>
      <c r="AD5" s="114"/>
      <c r="AE5" s="114"/>
      <c r="AF5" s="114">
        <v>18</v>
      </c>
      <c r="AG5" s="114"/>
      <c r="AH5" s="115"/>
      <c r="AI5" s="104"/>
      <c r="AJ5" s="116">
        <f t="shared" si="0"/>
        <v>238</v>
      </c>
    </row>
    <row r="6" spans="1:36" s="3" customFormat="1" ht="15" customHeight="1">
      <c r="A6" s="233"/>
      <c r="B6" s="223" t="s">
        <v>10</v>
      </c>
      <c r="C6" s="117"/>
      <c r="D6" s="118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20"/>
      <c r="AI6" s="104"/>
      <c r="AJ6" s="121">
        <f t="shared" si="0"/>
        <v>0</v>
      </c>
    </row>
    <row r="7" spans="1:36" s="3" customFormat="1" ht="15" customHeight="1">
      <c r="A7" s="233"/>
      <c r="B7" s="228"/>
      <c r="C7" s="106" t="s">
        <v>2</v>
      </c>
      <c r="D7" s="107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9"/>
      <c r="AI7" s="104"/>
      <c r="AJ7" s="110">
        <f t="shared" si="0"/>
        <v>0</v>
      </c>
    </row>
    <row r="8" spans="1:36" s="3" customFormat="1" ht="15" customHeight="1">
      <c r="A8" s="233"/>
      <c r="B8" s="227" t="s">
        <v>12</v>
      </c>
      <c r="C8" s="112" t="s">
        <v>1</v>
      </c>
      <c r="D8" s="118">
        <v>402</v>
      </c>
      <c r="E8" s="119">
        <v>353</v>
      </c>
      <c r="F8" s="119">
        <v>336</v>
      </c>
      <c r="G8" s="119"/>
      <c r="H8" s="119">
        <v>214</v>
      </c>
      <c r="I8" s="119"/>
      <c r="J8" s="119">
        <v>231</v>
      </c>
      <c r="K8" s="119">
        <v>194</v>
      </c>
      <c r="L8" s="119">
        <v>211</v>
      </c>
      <c r="M8" s="119">
        <v>299</v>
      </c>
      <c r="N8" s="119">
        <v>374</v>
      </c>
      <c r="O8" s="119">
        <v>155</v>
      </c>
      <c r="P8" s="119"/>
      <c r="Q8" s="119">
        <v>191</v>
      </c>
      <c r="R8" s="119">
        <v>175</v>
      </c>
      <c r="S8" s="119">
        <v>175</v>
      </c>
      <c r="T8" s="119">
        <v>288</v>
      </c>
      <c r="U8" s="119">
        <v>376</v>
      </c>
      <c r="V8" s="119">
        <v>166</v>
      </c>
      <c r="W8" s="119"/>
      <c r="X8" s="119">
        <v>143</v>
      </c>
      <c r="Y8" s="119">
        <v>138</v>
      </c>
      <c r="Z8" s="119">
        <v>133</v>
      </c>
      <c r="AA8" s="119">
        <v>292</v>
      </c>
      <c r="AB8" s="119">
        <v>322</v>
      </c>
      <c r="AC8" s="119">
        <v>184</v>
      </c>
      <c r="AD8" s="119"/>
      <c r="AE8" s="119">
        <v>147</v>
      </c>
      <c r="AF8" s="119">
        <v>147</v>
      </c>
      <c r="AG8" s="119">
        <v>158</v>
      </c>
      <c r="AH8" s="120"/>
      <c r="AI8" s="104"/>
      <c r="AJ8" s="116">
        <f t="shared" si="0"/>
        <v>5804</v>
      </c>
    </row>
    <row r="9" spans="1:36" s="3" customFormat="1" ht="15" customHeight="1">
      <c r="A9" s="233"/>
      <c r="B9" s="227"/>
      <c r="C9" s="112" t="s">
        <v>2</v>
      </c>
      <c r="D9" s="107">
        <v>44</v>
      </c>
      <c r="E9" s="108">
        <v>42</v>
      </c>
      <c r="F9" s="108">
        <v>62</v>
      </c>
      <c r="G9" s="108"/>
      <c r="H9" s="108">
        <v>40</v>
      </c>
      <c r="I9" s="108"/>
      <c r="J9" s="108">
        <v>39</v>
      </c>
      <c r="K9" s="108">
        <v>33</v>
      </c>
      <c r="L9" s="108">
        <v>30</v>
      </c>
      <c r="M9" s="108">
        <v>41</v>
      </c>
      <c r="N9" s="108">
        <v>44</v>
      </c>
      <c r="O9" s="108">
        <v>27</v>
      </c>
      <c r="P9" s="108"/>
      <c r="Q9" s="108">
        <v>19</v>
      </c>
      <c r="R9" s="108">
        <v>16</v>
      </c>
      <c r="S9" s="108">
        <v>24</v>
      </c>
      <c r="T9" s="108">
        <v>32</v>
      </c>
      <c r="U9" s="108">
        <v>42</v>
      </c>
      <c r="V9" s="108">
        <v>43</v>
      </c>
      <c r="W9" s="108"/>
      <c r="X9" s="108">
        <v>24</v>
      </c>
      <c r="Y9" s="108">
        <v>21</v>
      </c>
      <c r="Z9" s="108">
        <v>27</v>
      </c>
      <c r="AA9" s="108">
        <v>36</v>
      </c>
      <c r="AB9" s="108">
        <v>43</v>
      </c>
      <c r="AC9" s="108">
        <v>24</v>
      </c>
      <c r="AD9" s="108"/>
      <c r="AE9" s="108">
        <v>16</v>
      </c>
      <c r="AF9" s="108">
        <v>20</v>
      </c>
      <c r="AG9" s="108">
        <v>26</v>
      </c>
      <c r="AH9" s="109"/>
      <c r="AI9" s="104"/>
      <c r="AJ9" s="116">
        <f t="shared" si="0"/>
        <v>815</v>
      </c>
    </row>
    <row r="10" spans="1:36" s="3" customFormat="1" ht="15" customHeight="1">
      <c r="A10" s="233"/>
      <c r="B10" s="223" t="s">
        <v>13</v>
      </c>
      <c r="C10" s="117" t="s">
        <v>1</v>
      </c>
      <c r="D10" s="118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20"/>
      <c r="AI10" s="104"/>
      <c r="AJ10" s="121">
        <f t="shared" si="0"/>
        <v>0</v>
      </c>
    </row>
    <row r="11" spans="1:36" s="3" customFormat="1" ht="15" customHeight="1">
      <c r="A11" s="233"/>
      <c r="B11" s="228"/>
      <c r="C11" s="106" t="s">
        <v>2</v>
      </c>
      <c r="D11" s="107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9"/>
      <c r="AI11" s="104"/>
      <c r="AJ11" s="110">
        <f t="shared" si="0"/>
        <v>0</v>
      </c>
    </row>
    <row r="12" spans="1:36" s="3" customFormat="1" ht="15" customHeight="1">
      <c r="A12" s="233"/>
      <c r="B12" s="223" t="s">
        <v>20</v>
      </c>
      <c r="C12" s="117" t="s">
        <v>1</v>
      </c>
      <c r="D12" s="118">
        <f>préventes!D52</f>
        <v>5</v>
      </c>
      <c r="E12" s="119">
        <f>préventes!E52</f>
        <v>6</v>
      </c>
      <c r="F12" s="119">
        <f>préventes!F52</f>
        <v>7</v>
      </c>
      <c r="G12" s="119">
        <f>préventes!G52</f>
        <v>0</v>
      </c>
      <c r="H12" s="119">
        <f>préventes!H52</f>
        <v>13</v>
      </c>
      <c r="I12" s="119">
        <f>préventes!I52</f>
        <v>0</v>
      </c>
      <c r="J12" s="119">
        <f>préventes!J52</f>
        <v>11</v>
      </c>
      <c r="K12" s="119">
        <f>préventes!K52</f>
        <v>7</v>
      </c>
      <c r="L12" s="119">
        <f>préventes!L52</f>
        <v>3</v>
      </c>
      <c r="M12" s="119">
        <f>préventes!M52</f>
        <v>7</v>
      </c>
      <c r="N12" s="119">
        <f>préventes!N52</f>
        <v>2</v>
      </c>
      <c r="O12" s="119">
        <f>préventes!O52</f>
        <v>4</v>
      </c>
      <c r="P12" s="119">
        <f>préventes!P52</f>
        <v>0</v>
      </c>
      <c r="Q12" s="119">
        <f>préventes!Q52</f>
        <v>0</v>
      </c>
      <c r="R12" s="119">
        <f>préventes!R52</f>
        <v>4</v>
      </c>
      <c r="S12" s="119">
        <f>préventes!S52</f>
        <v>9</v>
      </c>
      <c r="T12" s="119">
        <f>préventes!T52</f>
        <v>26</v>
      </c>
      <c r="U12" s="119">
        <f>préventes!U52</f>
        <v>10</v>
      </c>
      <c r="V12" s="119">
        <f>préventes!V52</f>
        <v>6</v>
      </c>
      <c r="W12" s="119">
        <f>préventes!W52</f>
        <v>0</v>
      </c>
      <c r="X12" s="119">
        <f>préventes!X52</f>
        <v>6</v>
      </c>
      <c r="Y12" s="119">
        <f>préventes!Y52</f>
        <v>3</v>
      </c>
      <c r="Z12" s="119">
        <f>préventes!Z52</f>
        <v>8</v>
      </c>
      <c r="AA12" s="119">
        <f>préventes!AA52</f>
        <v>13</v>
      </c>
      <c r="AB12" s="119">
        <f>préventes!AB52</f>
        <v>13</v>
      </c>
      <c r="AC12" s="119">
        <f>préventes!AC52</f>
        <v>5</v>
      </c>
      <c r="AD12" s="119">
        <f>préventes!AD52</f>
        <v>0</v>
      </c>
      <c r="AE12" s="119">
        <f>préventes!AE52</f>
        <v>5</v>
      </c>
      <c r="AF12" s="119">
        <f>préventes!AF52</f>
        <v>19</v>
      </c>
      <c r="AG12" s="119">
        <f>préventes!AG52</f>
        <v>4</v>
      </c>
      <c r="AH12" s="120">
        <f>préventes!AH52</f>
        <v>0</v>
      </c>
      <c r="AI12" s="104"/>
      <c r="AJ12" s="121">
        <f t="shared" si="0"/>
        <v>196</v>
      </c>
    </row>
    <row r="13" spans="1:36" s="3" customFormat="1" ht="15" customHeight="1" thickBot="1">
      <c r="A13" s="233"/>
      <c r="B13" s="224"/>
      <c r="C13" s="123" t="s">
        <v>2</v>
      </c>
      <c r="D13" s="124">
        <f>préventes!D53</f>
        <v>66</v>
      </c>
      <c r="E13" s="125">
        <f>préventes!E53</f>
        <v>68</v>
      </c>
      <c r="F13" s="125">
        <f>préventes!F53</f>
        <v>48</v>
      </c>
      <c r="G13" s="125">
        <f>préventes!G53</f>
        <v>0</v>
      </c>
      <c r="H13" s="125">
        <f>préventes!H53</f>
        <v>19</v>
      </c>
      <c r="I13" s="125">
        <f>préventes!I53</f>
        <v>0</v>
      </c>
      <c r="J13" s="125">
        <f>préventes!J53</f>
        <v>28</v>
      </c>
      <c r="K13" s="125">
        <f>préventes!K53</f>
        <v>40</v>
      </c>
      <c r="L13" s="125">
        <f>préventes!L53</f>
        <v>34</v>
      </c>
      <c r="M13" s="125">
        <f>préventes!M53</f>
        <v>58</v>
      </c>
      <c r="N13" s="125">
        <f>préventes!N53</f>
        <v>31</v>
      </c>
      <c r="O13" s="125">
        <f>préventes!O53</f>
        <v>23</v>
      </c>
      <c r="P13" s="125">
        <f>préventes!P53</f>
        <v>0</v>
      </c>
      <c r="Q13" s="125">
        <f>préventes!Q53</f>
        <v>32</v>
      </c>
      <c r="R13" s="125">
        <f>préventes!R53</f>
        <v>22</v>
      </c>
      <c r="S13" s="125">
        <f>préventes!S53</f>
        <v>24</v>
      </c>
      <c r="T13" s="125">
        <f>préventes!T53</f>
        <v>49</v>
      </c>
      <c r="U13" s="125">
        <f>préventes!U53</f>
        <v>52</v>
      </c>
      <c r="V13" s="125">
        <f>préventes!V53</f>
        <v>13</v>
      </c>
      <c r="W13" s="125">
        <f>préventes!W53</f>
        <v>0</v>
      </c>
      <c r="X13" s="125">
        <f>préventes!X53</f>
        <v>17</v>
      </c>
      <c r="Y13" s="125">
        <f>préventes!Y53</f>
        <v>38</v>
      </c>
      <c r="Z13" s="125">
        <f>préventes!Z53</f>
        <v>38</v>
      </c>
      <c r="AA13" s="125">
        <f>préventes!AA53</f>
        <v>52</v>
      </c>
      <c r="AB13" s="125">
        <f>préventes!AB53</f>
        <v>49</v>
      </c>
      <c r="AC13" s="125">
        <f>préventes!AC53</f>
        <v>37</v>
      </c>
      <c r="AD13" s="125">
        <f>préventes!AD53</f>
        <v>0</v>
      </c>
      <c r="AE13" s="125">
        <f>préventes!AE53</f>
        <v>23</v>
      </c>
      <c r="AF13" s="125">
        <f>préventes!AF53</f>
        <v>20</v>
      </c>
      <c r="AG13" s="125">
        <f>préventes!AG53</f>
        <v>35</v>
      </c>
      <c r="AH13" s="126">
        <f>préventes!AH53</f>
        <v>0</v>
      </c>
      <c r="AI13" s="104"/>
      <c r="AJ13" s="127">
        <f t="shared" si="0"/>
        <v>916</v>
      </c>
    </row>
    <row r="14" spans="1:36" s="3" customFormat="1" ht="15" customHeight="1">
      <c r="A14" s="233"/>
      <c r="B14" s="99" t="s">
        <v>21</v>
      </c>
      <c r="C14" s="100"/>
      <c r="D14" s="101"/>
      <c r="E14" s="102"/>
      <c r="F14" s="102"/>
      <c r="G14" s="102"/>
      <c r="H14" s="102"/>
      <c r="I14" s="102"/>
      <c r="J14" s="102">
        <v>122</v>
      </c>
      <c r="K14" s="102">
        <v>41</v>
      </c>
      <c r="L14" s="102">
        <v>53</v>
      </c>
      <c r="M14" s="102"/>
      <c r="N14" s="102"/>
      <c r="O14" s="102"/>
      <c r="P14" s="102"/>
      <c r="Q14" s="102"/>
      <c r="R14" s="102">
        <v>76</v>
      </c>
      <c r="S14" s="102">
        <v>72</v>
      </c>
      <c r="T14" s="102">
        <v>22</v>
      </c>
      <c r="U14" s="102"/>
      <c r="V14" s="102">
        <v>94</v>
      </c>
      <c r="W14" s="102"/>
      <c r="X14" s="102"/>
      <c r="Y14" s="102">
        <v>87</v>
      </c>
      <c r="Z14" s="102">
        <v>90</v>
      </c>
      <c r="AA14" s="102">
        <v>40</v>
      </c>
      <c r="AB14" s="102"/>
      <c r="AC14" s="102">
        <v>94</v>
      </c>
      <c r="AD14" s="102"/>
      <c r="AE14" s="102">
        <v>56</v>
      </c>
      <c r="AF14" s="102">
        <v>288</v>
      </c>
      <c r="AG14" s="102">
        <v>63</v>
      </c>
      <c r="AH14" s="103"/>
      <c r="AI14" s="104"/>
      <c r="AJ14" s="105">
        <f t="shared" si="0"/>
        <v>1198</v>
      </c>
    </row>
    <row r="15" spans="1:36" s="3" customFormat="1" ht="15" customHeight="1">
      <c r="A15" s="233"/>
      <c r="B15" s="128" t="s">
        <v>22</v>
      </c>
      <c r="C15" s="112"/>
      <c r="D15" s="113">
        <v>127</v>
      </c>
      <c r="E15" s="114">
        <v>110</v>
      </c>
      <c r="F15" s="114">
        <v>104</v>
      </c>
      <c r="G15" s="114"/>
      <c r="H15" s="114">
        <v>145</v>
      </c>
      <c r="I15" s="114"/>
      <c r="J15" s="114">
        <v>117</v>
      </c>
      <c r="K15" s="114">
        <v>140</v>
      </c>
      <c r="L15" s="114">
        <v>103</v>
      </c>
      <c r="M15" s="114">
        <v>81</v>
      </c>
      <c r="N15" s="114">
        <v>108</v>
      </c>
      <c r="O15" s="114">
        <v>6</v>
      </c>
      <c r="P15" s="114"/>
      <c r="Q15" s="114">
        <v>7</v>
      </c>
      <c r="R15" s="114">
        <v>2</v>
      </c>
      <c r="S15" s="114">
        <v>32</v>
      </c>
      <c r="T15" s="114">
        <v>33</v>
      </c>
      <c r="U15" s="114">
        <v>131</v>
      </c>
      <c r="V15" s="114">
        <v>7</v>
      </c>
      <c r="W15" s="114"/>
      <c r="X15" s="114">
        <v>11</v>
      </c>
      <c r="Y15" s="114">
        <v>2</v>
      </c>
      <c r="Z15" s="114">
        <v>5</v>
      </c>
      <c r="AA15" s="114">
        <v>19</v>
      </c>
      <c r="AB15" s="114">
        <v>95</v>
      </c>
      <c r="AC15" s="114">
        <v>2</v>
      </c>
      <c r="AD15" s="114"/>
      <c r="AE15" s="114">
        <v>17</v>
      </c>
      <c r="AF15" s="114">
        <v>3</v>
      </c>
      <c r="AG15" s="114">
        <v>8</v>
      </c>
      <c r="AH15" s="115"/>
      <c r="AI15" s="104"/>
      <c r="AJ15" s="116">
        <f t="shared" si="0"/>
        <v>1415</v>
      </c>
    </row>
    <row r="16" spans="1:36" s="3" customFormat="1" ht="15" customHeight="1">
      <c r="A16" s="233"/>
      <c r="B16" s="111" t="s">
        <v>23</v>
      </c>
      <c r="C16" s="112"/>
      <c r="D16" s="113">
        <v>145</v>
      </c>
      <c r="E16" s="114">
        <v>122</v>
      </c>
      <c r="F16" s="114">
        <v>107</v>
      </c>
      <c r="G16" s="114"/>
      <c r="H16" s="114">
        <v>54</v>
      </c>
      <c r="I16" s="114"/>
      <c r="J16" s="114">
        <v>89</v>
      </c>
      <c r="K16" s="114">
        <v>147</v>
      </c>
      <c r="L16" s="114">
        <v>96</v>
      </c>
      <c r="M16" s="114">
        <v>164</v>
      </c>
      <c r="N16" s="114">
        <v>144</v>
      </c>
      <c r="O16" s="114">
        <v>82</v>
      </c>
      <c r="P16" s="114"/>
      <c r="Q16" s="114">
        <v>59</v>
      </c>
      <c r="R16" s="114">
        <v>166</v>
      </c>
      <c r="S16" s="114">
        <v>91</v>
      </c>
      <c r="T16" s="114">
        <v>201</v>
      </c>
      <c r="U16" s="114">
        <v>126</v>
      </c>
      <c r="V16" s="114">
        <v>85</v>
      </c>
      <c r="W16" s="114"/>
      <c r="X16" s="114">
        <v>112</v>
      </c>
      <c r="Y16" s="114">
        <v>208</v>
      </c>
      <c r="Z16" s="114">
        <v>120</v>
      </c>
      <c r="AA16" s="114">
        <v>145</v>
      </c>
      <c r="AB16" s="114">
        <v>147</v>
      </c>
      <c r="AC16" s="114">
        <v>102</v>
      </c>
      <c r="AD16" s="114"/>
      <c r="AE16" s="114">
        <v>108</v>
      </c>
      <c r="AF16" s="114">
        <v>105</v>
      </c>
      <c r="AG16" s="114">
        <v>126</v>
      </c>
      <c r="AH16" s="115"/>
      <c r="AI16" s="104"/>
      <c r="AJ16" s="116">
        <f t="shared" si="0"/>
        <v>3051</v>
      </c>
    </row>
    <row r="17" spans="1:36" s="3" customFormat="1" ht="15" customHeight="1">
      <c r="A17" s="233"/>
      <c r="B17" s="111" t="s">
        <v>9</v>
      </c>
      <c r="C17" s="112"/>
      <c r="D17" s="113">
        <v>94</v>
      </c>
      <c r="E17" s="114">
        <v>115</v>
      </c>
      <c r="F17" s="114">
        <v>95</v>
      </c>
      <c r="G17" s="114"/>
      <c r="H17" s="114">
        <v>144</v>
      </c>
      <c r="I17" s="114"/>
      <c r="J17" s="114">
        <v>135</v>
      </c>
      <c r="K17" s="114">
        <v>188</v>
      </c>
      <c r="L17" s="114">
        <v>111</v>
      </c>
      <c r="M17" s="114">
        <v>78</v>
      </c>
      <c r="N17" s="114">
        <v>47</v>
      </c>
      <c r="O17" s="114">
        <v>5</v>
      </c>
      <c r="P17" s="114"/>
      <c r="Q17" s="114">
        <v>29</v>
      </c>
      <c r="R17" s="114">
        <v>20</v>
      </c>
      <c r="S17" s="114">
        <v>18</v>
      </c>
      <c r="T17" s="114">
        <v>51</v>
      </c>
      <c r="U17" s="114">
        <v>62</v>
      </c>
      <c r="V17" s="114">
        <v>82</v>
      </c>
      <c r="W17" s="114"/>
      <c r="X17" s="114">
        <v>34</v>
      </c>
      <c r="Y17" s="114">
        <v>11</v>
      </c>
      <c r="Z17" s="114">
        <v>19</v>
      </c>
      <c r="AA17" s="114">
        <v>60</v>
      </c>
      <c r="AB17" s="114">
        <v>59</v>
      </c>
      <c r="AC17" s="114">
        <v>13</v>
      </c>
      <c r="AD17" s="114"/>
      <c r="AE17" s="114">
        <v>37</v>
      </c>
      <c r="AF17" s="114">
        <v>11</v>
      </c>
      <c r="AG17" s="114">
        <v>24</v>
      </c>
      <c r="AH17" s="115"/>
      <c r="AI17" s="104"/>
      <c r="AJ17" s="116">
        <f t="shared" si="0"/>
        <v>1542</v>
      </c>
    </row>
    <row r="18" spans="1:36" s="3" customFormat="1" ht="15" customHeight="1" thickBot="1">
      <c r="A18" s="233"/>
      <c r="B18" s="122" t="s">
        <v>11</v>
      </c>
      <c r="C18" s="123"/>
      <c r="D18" s="124">
        <v>156</v>
      </c>
      <c r="E18" s="125">
        <v>146</v>
      </c>
      <c r="F18" s="125">
        <v>112</v>
      </c>
      <c r="G18" s="125">
        <v>2320</v>
      </c>
      <c r="H18" s="125">
        <v>86</v>
      </c>
      <c r="I18" s="125"/>
      <c r="J18" s="125">
        <v>99</v>
      </c>
      <c r="K18" s="125">
        <v>140</v>
      </c>
      <c r="L18" s="125">
        <v>110</v>
      </c>
      <c r="M18" s="125">
        <v>139</v>
      </c>
      <c r="N18" s="125">
        <v>184</v>
      </c>
      <c r="O18" s="125">
        <v>107</v>
      </c>
      <c r="P18" s="125"/>
      <c r="Q18" s="125">
        <v>91</v>
      </c>
      <c r="R18" s="125">
        <v>80</v>
      </c>
      <c r="S18" s="125">
        <v>144</v>
      </c>
      <c r="T18" s="125">
        <v>103</v>
      </c>
      <c r="U18" s="125">
        <v>207</v>
      </c>
      <c r="V18" s="125">
        <v>145</v>
      </c>
      <c r="W18" s="125"/>
      <c r="X18" s="125">
        <v>91</v>
      </c>
      <c r="Y18" s="125">
        <v>75</v>
      </c>
      <c r="Z18" s="125">
        <v>71</v>
      </c>
      <c r="AA18" s="125">
        <v>142</v>
      </c>
      <c r="AB18" s="125">
        <v>184</v>
      </c>
      <c r="AC18" s="125">
        <v>111</v>
      </c>
      <c r="AD18" s="125"/>
      <c r="AE18" s="125">
        <v>84</v>
      </c>
      <c r="AF18" s="125">
        <v>139</v>
      </c>
      <c r="AG18" s="125">
        <v>128</v>
      </c>
      <c r="AH18" s="126"/>
      <c r="AI18" s="104"/>
      <c r="AJ18" s="127">
        <f t="shared" si="0"/>
        <v>5394</v>
      </c>
    </row>
    <row r="19" spans="1:36" s="3" customFormat="1" ht="15" customHeight="1">
      <c r="A19" s="233"/>
      <c r="B19" s="129" t="s">
        <v>24</v>
      </c>
      <c r="C19" s="130"/>
      <c r="D19" s="131">
        <f>SUM(D2:D13)</f>
        <v>900</v>
      </c>
      <c r="E19" s="131">
        <f aca="true" t="shared" si="1" ref="E19:AH19">SUM(E2:E13)</f>
        <v>866</v>
      </c>
      <c r="F19" s="131">
        <f t="shared" si="1"/>
        <v>819</v>
      </c>
      <c r="G19" s="131">
        <f t="shared" si="1"/>
        <v>6</v>
      </c>
      <c r="H19" s="131">
        <f t="shared" si="1"/>
        <v>532</v>
      </c>
      <c r="I19" s="131">
        <f t="shared" si="1"/>
        <v>0</v>
      </c>
      <c r="J19" s="131">
        <f t="shared" si="1"/>
        <v>547</v>
      </c>
      <c r="K19" s="131">
        <f t="shared" si="1"/>
        <v>606</v>
      </c>
      <c r="L19" s="131">
        <f t="shared" si="1"/>
        <v>548</v>
      </c>
      <c r="M19" s="131">
        <f t="shared" si="1"/>
        <v>770</v>
      </c>
      <c r="N19" s="131">
        <f t="shared" si="1"/>
        <v>1018</v>
      </c>
      <c r="O19" s="131">
        <f t="shared" si="1"/>
        <v>440</v>
      </c>
      <c r="P19" s="131">
        <f t="shared" si="1"/>
        <v>0</v>
      </c>
      <c r="Q19" s="131">
        <f t="shared" si="1"/>
        <v>497</v>
      </c>
      <c r="R19" s="131">
        <f t="shared" si="1"/>
        <v>442</v>
      </c>
      <c r="S19" s="131">
        <f t="shared" si="1"/>
        <v>508</v>
      </c>
      <c r="T19" s="131">
        <f t="shared" si="1"/>
        <v>822</v>
      </c>
      <c r="U19" s="131">
        <f t="shared" si="1"/>
        <v>1068</v>
      </c>
      <c r="V19" s="131">
        <f t="shared" si="1"/>
        <v>433</v>
      </c>
      <c r="W19" s="131">
        <f t="shared" si="1"/>
        <v>0</v>
      </c>
      <c r="X19" s="131">
        <f t="shared" si="1"/>
        <v>381</v>
      </c>
      <c r="Y19" s="131">
        <f t="shared" si="1"/>
        <v>433</v>
      </c>
      <c r="Z19" s="131">
        <f t="shared" si="1"/>
        <v>453</v>
      </c>
      <c r="AA19" s="131">
        <f t="shared" si="1"/>
        <v>790</v>
      </c>
      <c r="AB19" s="131">
        <f t="shared" si="1"/>
        <v>905</v>
      </c>
      <c r="AC19" s="131">
        <f t="shared" si="1"/>
        <v>520</v>
      </c>
      <c r="AD19" s="131">
        <f t="shared" si="1"/>
        <v>0</v>
      </c>
      <c r="AE19" s="131">
        <f t="shared" si="1"/>
        <v>408</v>
      </c>
      <c r="AF19" s="131">
        <f t="shared" si="1"/>
        <v>426</v>
      </c>
      <c r="AG19" s="131">
        <f t="shared" si="1"/>
        <v>487</v>
      </c>
      <c r="AH19" s="132">
        <f t="shared" si="1"/>
        <v>0</v>
      </c>
      <c r="AI19" s="104"/>
      <c r="AJ19" s="133">
        <f t="shared" si="0"/>
        <v>15625</v>
      </c>
    </row>
    <row r="20" spans="1:36" s="3" customFormat="1" ht="15" customHeight="1">
      <c r="A20" s="233"/>
      <c r="B20" s="134" t="s">
        <v>25</v>
      </c>
      <c r="C20" s="135"/>
      <c r="D20" s="136">
        <v>522</v>
      </c>
      <c r="E20" s="136">
        <f aca="true" t="shared" si="2" ref="E20:AH20">SUM(E14:E18)</f>
        <v>493</v>
      </c>
      <c r="F20" s="136">
        <f t="shared" si="2"/>
        <v>418</v>
      </c>
      <c r="G20" s="136">
        <f t="shared" si="2"/>
        <v>2320</v>
      </c>
      <c r="H20" s="136">
        <f t="shared" si="2"/>
        <v>429</v>
      </c>
      <c r="I20" s="136">
        <f t="shared" si="2"/>
        <v>0</v>
      </c>
      <c r="J20" s="136">
        <f t="shared" si="2"/>
        <v>562</v>
      </c>
      <c r="K20" s="136">
        <f t="shared" si="2"/>
        <v>656</v>
      </c>
      <c r="L20" s="136">
        <f t="shared" si="2"/>
        <v>473</v>
      </c>
      <c r="M20" s="136">
        <f t="shared" si="2"/>
        <v>462</v>
      </c>
      <c r="N20" s="136">
        <f t="shared" si="2"/>
        <v>483</v>
      </c>
      <c r="O20" s="136">
        <f t="shared" si="2"/>
        <v>200</v>
      </c>
      <c r="P20" s="136">
        <f t="shared" si="2"/>
        <v>0</v>
      </c>
      <c r="Q20" s="136">
        <f t="shared" si="2"/>
        <v>186</v>
      </c>
      <c r="R20" s="136">
        <f t="shared" si="2"/>
        <v>344</v>
      </c>
      <c r="S20" s="136">
        <f t="shared" si="2"/>
        <v>357</v>
      </c>
      <c r="T20" s="136">
        <f t="shared" si="2"/>
        <v>410</v>
      </c>
      <c r="U20" s="136">
        <f t="shared" si="2"/>
        <v>526</v>
      </c>
      <c r="V20" s="136">
        <f t="shared" si="2"/>
        <v>413</v>
      </c>
      <c r="W20" s="136">
        <f t="shared" si="2"/>
        <v>0</v>
      </c>
      <c r="X20" s="136">
        <f t="shared" si="2"/>
        <v>248</v>
      </c>
      <c r="Y20" s="136">
        <f t="shared" si="2"/>
        <v>383</v>
      </c>
      <c r="Z20" s="136">
        <f t="shared" si="2"/>
        <v>305</v>
      </c>
      <c r="AA20" s="136">
        <f t="shared" si="2"/>
        <v>406</v>
      </c>
      <c r="AB20" s="136">
        <f t="shared" si="2"/>
        <v>485</v>
      </c>
      <c r="AC20" s="136">
        <f t="shared" si="2"/>
        <v>322</v>
      </c>
      <c r="AD20" s="136">
        <f t="shared" si="2"/>
        <v>0</v>
      </c>
      <c r="AE20" s="136">
        <f t="shared" si="2"/>
        <v>302</v>
      </c>
      <c r="AF20" s="136">
        <f t="shared" si="2"/>
        <v>546</v>
      </c>
      <c r="AG20" s="136">
        <f t="shared" si="2"/>
        <v>349</v>
      </c>
      <c r="AH20" s="137">
        <f t="shared" si="2"/>
        <v>0</v>
      </c>
      <c r="AI20" s="104"/>
      <c r="AJ20" s="138">
        <f t="shared" si="0"/>
        <v>12600</v>
      </c>
    </row>
    <row r="21" spans="1:36" s="3" customFormat="1" ht="15" customHeight="1" thickBot="1">
      <c r="A21" s="234"/>
      <c r="B21" s="139" t="s">
        <v>26</v>
      </c>
      <c r="C21" s="140"/>
      <c r="D21" s="141">
        <f>D19+D20</f>
        <v>1422</v>
      </c>
      <c r="E21" s="141">
        <f aca="true" t="shared" si="3" ref="E21:AH21">E19+E20</f>
        <v>1359</v>
      </c>
      <c r="F21" s="141">
        <f t="shared" si="3"/>
        <v>1237</v>
      </c>
      <c r="G21" s="141">
        <f t="shared" si="3"/>
        <v>2326</v>
      </c>
      <c r="H21" s="141">
        <f t="shared" si="3"/>
        <v>961</v>
      </c>
      <c r="I21" s="141">
        <f t="shared" si="3"/>
        <v>0</v>
      </c>
      <c r="J21" s="141">
        <f t="shared" si="3"/>
        <v>1109</v>
      </c>
      <c r="K21" s="141">
        <f t="shared" si="3"/>
        <v>1262</v>
      </c>
      <c r="L21" s="141">
        <f t="shared" si="3"/>
        <v>1021</v>
      </c>
      <c r="M21" s="141">
        <f t="shared" si="3"/>
        <v>1232</v>
      </c>
      <c r="N21" s="141">
        <f t="shared" si="3"/>
        <v>1501</v>
      </c>
      <c r="O21" s="141">
        <f t="shared" si="3"/>
        <v>640</v>
      </c>
      <c r="P21" s="141">
        <f t="shared" si="3"/>
        <v>0</v>
      </c>
      <c r="Q21" s="141">
        <f t="shared" si="3"/>
        <v>683</v>
      </c>
      <c r="R21" s="141">
        <f t="shared" si="3"/>
        <v>786</v>
      </c>
      <c r="S21" s="141">
        <f t="shared" si="3"/>
        <v>865</v>
      </c>
      <c r="T21" s="141">
        <f t="shared" si="3"/>
        <v>1232</v>
      </c>
      <c r="U21" s="141">
        <f t="shared" si="3"/>
        <v>1594</v>
      </c>
      <c r="V21" s="141">
        <f t="shared" si="3"/>
        <v>846</v>
      </c>
      <c r="W21" s="141">
        <f t="shared" si="3"/>
        <v>0</v>
      </c>
      <c r="X21" s="141">
        <f t="shared" si="3"/>
        <v>629</v>
      </c>
      <c r="Y21" s="141">
        <f t="shared" si="3"/>
        <v>816</v>
      </c>
      <c r="Z21" s="141">
        <f t="shared" si="3"/>
        <v>758</v>
      </c>
      <c r="AA21" s="141">
        <f t="shared" si="3"/>
        <v>1196</v>
      </c>
      <c r="AB21" s="141">
        <f t="shared" si="3"/>
        <v>1390</v>
      </c>
      <c r="AC21" s="141">
        <f t="shared" si="3"/>
        <v>842</v>
      </c>
      <c r="AD21" s="141">
        <f t="shared" si="3"/>
        <v>0</v>
      </c>
      <c r="AE21" s="141">
        <f t="shared" si="3"/>
        <v>710</v>
      </c>
      <c r="AF21" s="141">
        <f t="shared" si="3"/>
        <v>972</v>
      </c>
      <c r="AG21" s="141">
        <f t="shared" si="3"/>
        <v>836</v>
      </c>
      <c r="AH21" s="142">
        <f t="shared" si="3"/>
        <v>0</v>
      </c>
      <c r="AI21" s="104"/>
      <c r="AJ21" s="143">
        <f t="shared" si="0"/>
        <v>28225</v>
      </c>
    </row>
    <row r="22" spans="1:36" s="3" customFormat="1" ht="15" customHeight="1" thickBot="1">
      <c r="A22" s="144"/>
      <c r="B22" s="114"/>
      <c r="C22" s="145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04"/>
      <c r="AJ22" s="104"/>
    </row>
    <row r="23" spans="1:36" s="3" customFormat="1" ht="15" customHeight="1">
      <c r="A23" s="235" t="s">
        <v>6</v>
      </c>
      <c r="B23" s="241" t="s">
        <v>27</v>
      </c>
      <c r="C23" s="146" t="s">
        <v>1</v>
      </c>
      <c r="D23" s="101">
        <v>186</v>
      </c>
      <c r="E23" s="102">
        <v>152</v>
      </c>
      <c r="F23" s="102">
        <v>237</v>
      </c>
      <c r="G23" s="102">
        <v>525</v>
      </c>
      <c r="H23" s="102">
        <v>136</v>
      </c>
      <c r="I23" s="102"/>
      <c r="J23" s="102">
        <v>106</v>
      </c>
      <c r="K23" s="102">
        <v>128</v>
      </c>
      <c r="L23" s="102">
        <v>141</v>
      </c>
      <c r="M23" s="102">
        <v>145</v>
      </c>
      <c r="N23" s="102">
        <v>169</v>
      </c>
      <c r="O23" s="102">
        <v>99</v>
      </c>
      <c r="P23" s="102"/>
      <c r="Q23" s="102">
        <v>81</v>
      </c>
      <c r="R23" s="102">
        <v>130</v>
      </c>
      <c r="S23" s="102">
        <v>103</v>
      </c>
      <c r="T23" s="102">
        <v>118</v>
      </c>
      <c r="U23" s="102">
        <v>185</v>
      </c>
      <c r="V23" s="102">
        <v>80</v>
      </c>
      <c r="W23" s="102"/>
      <c r="X23" s="102">
        <v>113</v>
      </c>
      <c r="Y23" s="102">
        <v>112</v>
      </c>
      <c r="Z23" s="102">
        <v>114</v>
      </c>
      <c r="AA23" s="102">
        <v>126</v>
      </c>
      <c r="AB23" s="102">
        <v>175</v>
      </c>
      <c r="AC23" s="102">
        <v>100</v>
      </c>
      <c r="AD23" s="102"/>
      <c r="AE23" s="102">
        <v>100</v>
      </c>
      <c r="AF23" s="102">
        <v>134</v>
      </c>
      <c r="AG23" s="102">
        <v>93</v>
      </c>
      <c r="AH23" s="103"/>
      <c r="AI23" s="104"/>
      <c r="AJ23" s="147">
        <f>SUM(D23:AH23)</f>
        <v>3788</v>
      </c>
    </row>
    <row r="24" spans="1:36" s="3" customFormat="1" ht="15" customHeight="1">
      <c r="A24" s="236"/>
      <c r="B24" s="242"/>
      <c r="C24" s="148" t="s">
        <v>2</v>
      </c>
      <c r="D24" s="107">
        <v>177</v>
      </c>
      <c r="E24" s="108">
        <v>155</v>
      </c>
      <c r="F24" s="108">
        <v>120</v>
      </c>
      <c r="G24" s="108">
        <v>146</v>
      </c>
      <c r="H24" s="108">
        <v>108</v>
      </c>
      <c r="I24" s="108"/>
      <c r="J24" s="108">
        <v>112</v>
      </c>
      <c r="K24" s="108">
        <v>119</v>
      </c>
      <c r="L24" s="108">
        <v>112</v>
      </c>
      <c r="M24" s="108">
        <v>132</v>
      </c>
      <c r="N24" s="108">
        <v>116</v>
      </c>
      <c r="O24" s="108">
        <v>42</v>
      </c>
      <c r="P24" s="108"/>
      <c r="Q24" s="108">
        <v>32</v>
      </c>
      <c r="R24" s="108">
        <v>40</v>
      </c>
      <c r="S24" s="108">
        <v>33</v>
      </c>
      <c r="T24" s="108">
        <v>127</v>
      </c>
      <c r="U24" s="108">
        <v>98</v>
      </c>
      <c r="V24" s="108">
        <v>37</v>
      </c>
      <c r="W24" s="108"/>
      <c r="X24" s="108">
        <v>50</v>
      </c>
      <c r="Y24" s="108">
        <v>28</v>
      </c>
      <c r="Z24" s="108">
        <v>34</v>
      </c>
      <c r="AA24" s="108">
        <v>139</v>
      </c>
      <c r="AB24" s="108">
        <v>112</v>
      </c>
      <c r="AC24" s="108">
        <v>22</v>
      </c>
      <c r="AD24" s="108"/>
      <c r="AE24" s="108">
        <v>37</v>
      </c>
      <c r="AF24" s="108">
        <v>43</v>
      </c>
      <c r="AG24" s="108">
        <v>41</v>
      </c>
      <c r="AH24" s="109"/>
      <c r="AI24" s="104"/>
      <c r="AJ24" s="149">
        <f aca="true" t="shared" si="4" ref="AJ24:AJ36">SUM(D24:AH24)</f>
        <v>2212</v>
      </c>
    </row>
    <row r="25" spans="1:36" s="3" customFormat="1" ht="15" customHeight="1">
      <c r="A25" s="236"/>
      <c r="B25" s="243" t="s">
        <v>19</v>
      </c>
      <c r="C25" s="150" t="s">
        <v>1</v>
      </c>
      <c r="D25" s="118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20"/>
      <c r="AI25" s="104"/>
      <c r="AJ25" s="151">
        <f t="shared" si="4"/>
        <v>0</v>
      </c>
    </row>
    <row r="26" spans="1:36" s="3" customFormat="1" ht="15" customHeight="1">
      <c r="A26" s="236"/>
      <c r="B26" s="242"/>
      <c r="C26" s="148" t="s">
        <v>2</v>
      </c>
      <c r="D26" s="107"/>
      <c r="E26" s="108"/>
      <c r="F26" s="108"/>
      <c r="G26" s="108"/>
      <c r="H26" s="108"/>
      <c r="I26" s="108"/>
      <c r="J26" s="108"/>
      <c r="K26" s="108">
        <v>9</v>
      </c>
      <c r="L26" s="108"/>
      <c r="M26" s="108"/>
      <c r="N26" s="108"/>
      <c r="O26" s="108"/>
      <c r="P26" s="108"/>
      <c r="Q26" s="108">
        <v>7</v>
      </c>
      <c r="R26" s="108">
        <v>25</v>
      </c>
      <c r="S26" s="108">
        <v>36</v>
      </c>
      <c r="T26" s="108">
        <v>56</v>
      </c>
      <c r="U26" s="108"/>
      <c r="V26" s="108">
        <v>4</v>
      </c>
      <c r="W26" s="108"/>
      <c r="X26" s="108">
        <v>7</v>
      </c>
      <c r="Y26" s="108">
        <v>17</v>
      </c>
      <c r="Z26" s="108"/>
      <c r="AA26" s="108">
        <v>37</v>
      </c>
      <c r="AB26" s="108"/>
      <c r="AC26" s="108"/>
      <c r="AD26" s="108"/>
      <c r="AE26" s="108">
        <v>16</v>
      </c>
      <c r="AF26" s="108">
        <v>1</v>
      </c>
      <c r="AG26" s="108">
        <v>8</v>
      </c>
      <c r="AH26" s="109"/>
      <c r="AI26" s="104"/>
      <c r="AJ26" s="149">
        <f t="shared" si="4"/>
        <v>223</v>
      </c>
    </row>
    <row r="27" spans="1:36" s="3" customFormat="1" ht="15" customHeight="1">
      <c r="A27" s="236"/>
      <c r="B27" s="213" t="s">
        <v>12</v>
      </c>
      <c r="C27" s="152" t="s">
        <v>1</v>
      </c>
      <c r="D27" s="113">
        <v>402</v>
      </c>
      <c r="E27" s="114">
        <v>353</v>
      </c>
      <c r="F27" s="114">
        <v>336</v>
      </c>
      <c r="G27" s="114"/>
      <c r="H27" s="114">
        <v>214</v>
      </c>
      <c r="I27" s="114"/>
      <c r="J27" s="114">
        <v>231</v>
      </c>
      <c r="K27" s="114">
        <v>194</v>
      </c>
      <c r="L27" s="114">
        <v>211</v>
      </c>
      <c r="M27" s="114">
        <v>299</v>
      </c>
      <c r="N27" s="114">
        <v>374</v>
      </c>
      <c r="O27" s="114">
        <v>155</v>
      </c>
      <c r="P27" s="114"/>
      <c r="Q27" s="114">
        <v>191</v>
      </c>
      <c r="R27" s="114">
        <v>175</v>
      </c>
      <c r="S27" s="114">
        <v>175</v>
      </c>
      <c r="T27" s="114">
        <v>288</v>
      </c>
      <c r="U27" s="114">
        <v>376</v>
      </c>
      <c r="V27" s="114">
        <v>166</v>
      </c>
      <c r="W27" s="114"/>
      <c r="X27" s="114">
        <v>143</v>
      </c>
      <c r="Y27" s="114">
        <v>138</v>
      </c>
      <c r="Z27" s="114">
        <v>133</v>
      </c>
      <c r="AA27" s="114">
        <v>292</v>
      </c>
      <c r="AB27" s="114">
        <v>322</v>
      </c>
      <c r="AC27" s="114">
        <v>184</v>
      </c>
      <c r="AD27" s="114"/>
      <c r="AE27" s="114">
        <v>147</v>
      </c>
      <c r="AF27" s="114">
        <v>147</v>
      </c>
      <c r="AG27" s="114">
        <v>158</v>
      </c>
      <c r="AH27" s="115"/>
      <c r="AI27" s="104"/>
      <c r="AJ27" s="153">
        <f t="shared" si="4"/>
        <v>5804</v>
      </c>
    </row>
    <row r="28" spans="1:36" s="3" customFormat="1" ht="15" customHeight="1">
      <c r="A28" s="236"/>
      <c r="B28" s="213"/>
      <c r="C28" s="152" t="s">
        <v>2</v>
      </c>
      <c r="D28" s="113">
        <v>44</v>
      </c>
      <c r="E28" s="114">
        <v>42</v>
      </c>
      <c r="F28" s="114">
        <v>62</v>
      </c>
      <c r="G28" s="114"/>
      <c r="H28" s="114">
        <v>40</v>
      </c>
      <c r="I28" s="114"/>
      <c r="J28" s="114">
        <v>39</v>
      </c>
      <c r="K28" s="114">
        <v>33</v>
      </c>
      <c r="L28" s="114">
        <v>30</v>
      </c>
      <c r="M28" s="114">
        <v>41</v>
      </c>
      <c r="N28" s="114">
        <v>44</v>
      </c>
      <c r="O28" s="114">
        <v>27</v>
      </c>
      <c r="P28" s="114"/>
      <c r="Q28" s="114">
        <v>19</v>
      </c>
      <c r="R28" s="114">
        <v>16</v>
      </c>
      <c r="S28" s="114">
        <v>24</v>
      </c>
      <c r="T28" s="114">
        <v>32</v>
      </c>
      <c r="U28" s="114">
        <v>42</v>
      </c>
      <c r="V28" s="114">
        <v>43</v>
      </c>
      <c r="W28" s="114"/>
      <c r="X28" s="114">
        <v>24</v>
      </c>
      <c r="Y28" s="114">
        <v>21</v>
      </c>
      <c r="Z28" s="114">
        <v>27</v>
      </c>
      <c r="AA28" s="114">
        <v>36</v>
      </c>
      <c r="AB28" s="114">
        <v>43</v>
      </c>
      <c r="AC28" s="114">
        <v>24</v>
      </c>
      <c r="AD28" s="114"/>
      <c r="AE28" s="114">
        <v>16</v>
      </c>
      <c r="AF28" s="114">
        <v>20</v>
      </c>
      <c r="AG28" s="114">
        <v>26</v>
      </c>
      <c r="AH28" s="115"/>
      <c r="AI28" s="104"/>
      <c r="AJ28" s="153">
        <f t="shared" si="4"/>
        <v>815</v>
      </c>
    </row>
    <row r="29" spans="1:36" s="3" customFormat="1" ht="15" customHeight="1">
      <c r="A29" s="236"/>
      <c r="B29" s="243" t="s">
        <v>13</v>
      </c>
      <c r="C29" s="150" t="s">
        <v>1</v>
      </c>
      <c r="D29" s="113">
        <f>D10</f>
        <v>0</v>
      </c>
      <c r="E29" s="114">
        <f aca="true" t="shared" si="5" ref="E29:AC29">E10</f>
        <v>0</v>
      </c>
      <c r="F29" s="114">
        <f t="shared" si="5"/>
        <v>0</v>
      </c>
      <c r="G29" s="114">
        <f t="shared" si="5"/>
        <v>0</v>
      </c>
      <c r="H29" s="114">
        <f t="shared" si="5"/>
        <v>0</v>
      </c>
      <c r="I29" s="114">
        <f t="shared" si="5"/>
        <v>0</v>
      </c>
      <c r="J29" s="114">
        <f t="shared" si="5"/>
        <v>0</v>
      </c>
      <c r="K29" s="114">
        <f t="shared" si="5"/>
        <v>0</v>
      </c>
      <c r="L29" s="114">
        <f t="shared" si="5"/>
        <v>0</v>
      </c>
      <c r="M29" s="114">
        <f t="shared" si="5"/>
        <v>0</v>
      </c>
      <c r="N29" s="114">
        <f t="shared" si="5"/>
        <v>0</v>
      </c>
      <c r="O29" s="114">
        <f t="shared" si="5"/>
        <v>0</v>
      </c>
      <c r="P29" s="114">
        <f t="shared" si="5"/>
        <v>0</v>
      </c>
      <c r="Q29" s="114">
        <f t="shared" si="5"/>
        <v>0</v>
      </c>
      <c r="R29" s="114">
        <f t="shared" si="5"/>
        <v>0</v>
      </c>
      <c r="S29" s="114">
        <f t="shared" si="5"/>
        <v>0</v>
      </c>
      <c r="T29" s="114">
        <f t="shared" si="5"/>
        <v>0</v>
      </c>
      <c r="U29" s="114">
        <f t="shared" si="5"/>
        <v>0</v>
      </c>
      <c r="V29" s="114">
        <f t="shared" si="5"/>
        <v>0</v>
      </c>
      <c r="W29" s="114">
        <f t="shared" si="5"/>
        <v>0</v>
      </c>
      <c r="X29" s="114">
        <f t="shared" si="5"/>
        <v>0</v>
      </c>
      <c r="Y29" s="114">
        <f t="shared" si="5"/>
        <v>0</v>
      </c>
      <c r="Z29" s="114">
        <f t="shared" si="5"/>
        <v>0</v>
      </c>
      <c r="AA29" s="114">
        <f t="shared" si="5"/>
        <v>0</v>
      </c>
      <c r="AB29" s="114">
        <f t="shared" si="5"/>
        <v>0</v>
      </c>
      <c r="AC29" s="114">
        <f t="shared" si="5"/>
        <v>0</v>
      </c>
      <c r="AD29" s="114">
        <f aca="true" t="shared" si="6" ref="AD29:AH30">AD10</f>
        <v>0</v>
      </c>
      <c r="AE29" s="114">
        <f t="shared" si="6"/>
        <v>0</v>
      </c>
      <c r="AF29" s="114">
        <f t="shared" si="6"/>
        <v>0</v>
      </c>
      <c r="AG29" s="114">
        <f t="shared" si="6"/>
        <v>0</v>
      </c>
      <c r="AH29" s="115">
        <f t="shared" si="6"/>
        <v>0</v>
      </c>
      <c r="AI29" s="104"/>
      <c r="AJ29" s="151">
        <f t="shared" si="4"/>
        <v>0</v>
      </c>
    </row>
    <row r="30" spans="1:36" s="3" customFormat="1" ht="15" customHeight="1">
      <c r="A30" s="236"/>
      <c r="B30" s="242"/>
      <c r="C30" s="148" t="s">
        <v>2</v>
      </c>
      <c r="D30" s="113">
        <f>D11</f>
        <v>0</v>
      </c>
      <c r="E30" s="114">
        <f aca="true" t="shared" si="7" ref="E30:AB30">E11</f>
        <v>0</v>
      </c>
      <c r="F30" s="114">
        <f t="shared" si="7"/>
        <v>0</v>
      </c>
      <c r="G30" s="114">
        <f t="shared" si="7"/>
        <v>0</v>
      </c>
      <c r="H30" s="114">
        <f t="shared" si="7"/>
        <v>0</v>
      </c>
      <c r="I30" s="114">
        <f t="shared" si="7"/>
        <v>0</v>
      </c>
      <c r="J30" s="114">
        <f t="shared" si="7"/>
        <v>0</v>
      </c>
      <c r="K30" s="114">
        <f t="shared" si="7"/>
        <v>0</v>
      </c>
      <c r="L30" s="114">
        <f t="shared" si="7"/>
        <v>0</v>
      </c>
      <c r="M30" s="114">
        <f t="shared" si="7"/>
        <v>0</v>
      </c>
      <c r="N30" s="114">
        <f t="shared" si="7"/>
        <v>0</v>
      </c>
      <c r="O30" s="114">
        <f t="shared" si="7"/>
        <v>0</v>
      </c>
      <c r="P30" s="114">
        <f t="shared" si="7"/>
        <v>0</v>
      </c>
      <c r="Q30" s="114">
        <f t="shared" si="7"/>
        <v>0</v>
      </c>
      <c r="R30" s="114">
        <f t="shared" si="7"/>
        <v>0</v>
      </c>
      <c r="S30" s="114">
        <f t="shared" si="7"/>
        <v>0</v>
      </c>
      <c r="T30" s="114">
        <f t="shared" si="7"/>
        <v>0</v>
      </c>
      <c r="U30" s="114">
        <f t="shared" si="7"/>
        <v>0</v>
      </c>
      <c r="V30" s="114">
        <f t="shared" si="7"/>
        <v>0</v>
      </c>
      <c r="W30" s="114">
        <f t="shared" si="7"/>
        <v>0</v>
      </c>
      <c r="X30" s="114">
        <f t="shared" si="7"/>
        <v>0</v>
      </c>
      <c r="Y30" s="114">
        <f t="shared" si="7"/>
        <v>0</v>
      </c>
      <c r="Z30" s="114">
        <f t="shared" si="7"/>
        <v>0</v>
      </c>
      <c r="AA30" s="114">
        <f t="shared" si="7"/>
        <v>0</v>
      </c>
      <c r="AB30" s="114">
        <f t="shared" si="7"/>
        <v>0</v>
      </c>
      <c r="AC30" s="114">
        <f>AC11</f>
        <v>0</v>
      </c>
      <c r="AD30" s="114">
        <f t="shared" si="6"/>
        <v>0</v>
      </c>
      <c r="AE30" s="114">
        <f t="shared" si="6"/>
        <v>0</v>
      </c>
      <c r="AF30" s="114">
        <f t="shared" si="6"/>
        <v>0</v>
      </c>
      <c r="AG30" s="114">
        <f t="shared" si="6"/>
        <v>0</v>
      </c>
      <c r="AH30" s="115">
        <f t="shared" si="6"/>
        <v>0</v>
      </c>
      <c r="AI30" s="104"/>
      <c r="AJ30" s="149">
        <f t="shared" si="4"/>
        <v>0</v>
      </c>
    </row>
    <row r="31" spans="1:36" s="3" customFormat="1" ht="15" customHeight="1">
      <c r="A31" s="236"/>
      <c r="B31" s="243" t="s">
        <v>20</v>
      </c>
      <c r="C31" s="150" t="s">
        <v>1</v>
      </c>
      <c r="D31" s="118">
        <f>préventes!D54</f>
        <v>8</v>
      </c>
      <c r="E31" s="119">
        <f>préventes!E54</f>
        <v>6</v>
      </c>
      <c r="F31" s="119">
        <f>préventes!F54</f>
        <v>7</v>
      </c>
      <c r="G31" s="119">
        <f>préventes!G54</f>
        <v>10</v>
      </c>
      <c r="H31" s="119">
        <f>préventes!H54</f>
        <v>16</v>
      </c>
      <c r="I31" s="119">
        <f>préventes!I54</f>
        <v>0</v>
      </c>
      <c r="J31" s="119">
        <f>préventes!J54</f>
        <v>10</v>
      </c>
      <c r="K31" s="119">
        <f>préventes!K54</f>
        <v>8</v>
      </c>
      <c r="L31" s="119">
        <f>préventes!L54</f>
        <v>7</v>
      </c>
      <c r="M31" s="119">
        <f>préventes!M54</f>
        <v>12</v>
      </c>
      <c r="N31" s="119">
        <f>préventes!N54</f>
        <v>17</v>
      </c>
      <c r="O31" s="119">
        <f>préventes!O54</f>
        <v>5</v>
      </c>
      <c r="P31" s="119">
        <f>préventes!P54</f>
        <v>0</v>
      </c>
      <c r="Q31" s="119">
        <f>préventes!Q54</f>
        <v>4</v>
      </c>
      <c r="R31" s="119">
        <f>préventes!R54</f>
        <v>4</v>
      </c>
      <c r="S31" s="119">
        <f>préventes!S54</f>
        <v>9</v>
      </c>
      <c r="T31" s="119">
        <f>préventes!T54</f>
        <v>28</v>
      </c>
      <c r="U31" s="119">
        <f>préventes!U54</f>
        <v>14</v>
      </c>
      <c r="V31" s="119">
        <f>préventes!V54</f>
        <v>9</v>
      </c>
      <c r="W31" s="119">
        <f>préventes!W54</f>
        <v>0</v>
      </c>
      <c r="X31" s="119">
        <f>préventes!X54</f>
        <v>4</v>
      </c>
      <c r="Y31" s="119">
        <f>préventes!Y54</f>
        <v>4</v>
      </c>
      <c r="Z31" s="119">
        <f>préventes!Z54</f>
        <v>5</v>
      </c>
      <c r="AA31" s="119">
        <f>préventes!AA54</f>
        <v>22</v>
      </c>
      <c r="AB31" s="119">
        <f>préventes!AB54</f>
        <v>7</v>
      </c>
      <c r="AC31" s="119">
        <f>préventes!AC54</f>
        <v>3</v>
      </c>
      <c r="AD31" s="119">
        <f>préventes!AD54</f>
        <v>0</v>
      </c>
      <c r="AE31" s="119">
        <f>préventes!AE54</f>
        <v>5</v>
      </c>
      <c r="AF31" s="119">
        <f>préventes!AF54</f>
        <v>19</v>
      </c>
      <c r="AG31" s="119">
        <f>préventes!AG54</f>
        <v>5</v>
      </c>
      <c r="AH31" s="120">
        <f>préventes!AH54</f>
        <v>0</v>
      </c>
      <c r="AI31" s="104"/>
      <c r="AJ31" s="151">
        <f t="shared" si="4"/>
        <v>248</v>
      </c>
    </row>
    <row r="32" spans="1:36" s="3" customFormat="1" ht="15" customHeight="1" thickBot="1">
      <c r="A32" s="236"/>
      <c r="B32" s="214"/>
      <c r="C32" s="155" t="s">
        <v>2</v>
      </c>
      <c r="D32" s="124">
        <f>préventes!D55</f>
        <v>24</v>
      </c>
      <c r="E32" s="125">
        <f>préventes!E55</f>
        <v>18</v>
      </c>
      <c r="F32" s="125">
        <f>préventes!F55</f>
        <v>34</v>
      </c>
      <c r="G32" s="125">
        <f>préventes!G55</f>
        <v>14</v>
      </c>
      <c r="H32" s="125">
        <f>préventes!H55</f>
        <v>7</v>
      </c>
      <c r="I32" s="125">
        <f>préventes!I55</f>
        <v>0</v>
      </c>
      <c r="J32" s="125">
        <f>préventes!J55</f>
        <v>15</v>
      </c>
      <c r="K32" s="125">
        <f>préventes!K55</f>
        <v>8</v>
      </c>
      <c r="L32" s="125">
        <f>préventes!L55</f>
        <v>3</v>
      </c>
      <c r="M32" s="125">
        <f>préventes!M55</f>
        <v>33</v>
      </c>
      <c r="N32" s="125">
        <f>préventes!N55</f>
        <v>21</v>
      </c>
      <c r="O32" s="125">
        <f>préventes!O55</f>
        <v>6</v>
      </c>
      <c r="P32" s="125">
        <f>préventes!P55</f>
        <v>0</v>
      </c>
      <c r="Q32" s="125">
        <f>préventes!Q55</f>
        <v>7</v>
      </c>
      <c r="R32" s="125">
        <f>préventes!R55</f>
        <v>5</v>
      </c>
      <c r="S32" s="125">
        <f>préventes!S55</f>
        <v>6</v>
      </c>
      <c r="T32" s="125">
        <f>préventes!T55</f>
        <v>15</v>
      </c>
      <c r="U32" s="125">
        <f>préventes!U55</f>
        <v>18</v>
      </c>
      <c r="V32" s="125">
        <f>préventes!V55</f>
        <v>4</v>
      </c>
      <c r="W32" s="125">
        <f>préventes!W55</f>
        <v>0</v>
      </c>
      <c r="X32" s="125">
        <f>préventes!X55</f>
        <v>9</v>
      </c>
      <c r="Y32" s="125">
        <f>préventes!Y55</f>
        <v>14</v>
      </c>
      <c r="Z32" s="125">
        <f>préventes!Z55</f>
        <v>11</v>
      </c>
      <c r="AA32" s="125">
        <f>préventes!AA55</f>
        <v>30</v>
      </c>
      <c r="AB32" s="125">
        <f>préventes!AB55</f>
        <v>37</v>
      </c>
      <c r="AC32" s="125">
        <f>préventes!AC55</f>
        <v>9</v>
      </c>
      <c r="AD32" s="125">
        <f>préventes!AD55</f>
        <v>0</v>
      </c>
      <c r="AE32" s="125">
        <f>préventes!AE55</f>
        <v>13</v>
      </c>
      <c r="AF32" s="125">
        <f>préventes!AF55</f>
        <v>8</v>
      </c>
      <c r="AG32" s="125">
        <f>préventes!AG55</f>
        <v>13</v>
      </c>
      <c r="AH32" s="126">
        <f>préventes!AH55</f>
        <v>0</v>
      </c>
      <c r="AI32" s="104"/>
      <c r="AJ32" s="156">
        <f t="shared" si="4"/>
        <v>382</v>
      </c>
    </row>
    <row r="33" spans="1:36" s="3" customFormat="1" ht="15" customHeight="1" thickBot="1">
      <c r="A33" s="236"/>
      <c r="B33" s="154" t="s">
        <v>11</v>
      </c>
      <c r="C33" s="155"/>
      <c r="D33" s="125">
        <v>209</v>
      </c>
      <c r="E33" s="125">
        <v>187</v>
      </c>
      <c r="F33" s="125">
        <v>175</v>
      </c>
      <c r="G33" s="125">
        <v>160</v>
      </c>
      <c r="H33" s="125">
        <v>162</v>
      </c>
      <c r="I33" s="125"/>
      <c r="J33" s="125">
        <v>160</v>
      </c>
      <c r="K33" s="125">
        <v>167</v>
      </c>
      <c r="L33" s="125">
        <v>118</v>
      </c>
      <c r="M33" s="125">
        <v>175</v>
      </c>
      <c r="N33" s="125">
        <v>240</v>
      </c>
      <c r="O33" s="125">
        <v>111</v>
      </c>
      <c r="P33" s="125"/>
      <c r="Q33" s="125">
        <v>81</v>
      </c>
      <c r="R33" s="125">
        <v>110</v>
      </c>
      <c r="S33" s="125">
        <v>95</v>
      </c>
      <c r="T33" s="125">
        <v>103</v>
      </c>
      <c r="U33" s="125">
        <v>203</v>
      </c>
      <c r="V33" s="125">
        <v>105</v>
      </c>
      <c r="W33" s="125"/>
      <c r="X33" s="125">
        <v>78</v>
      </c>
      <c r="Y33" s="125">
        <v>116</v>
      </c>
      <c r="Z33" s="125">
        <v>101</v>
      </c>
      <c r="AA33" s="125">
        <v>162</v>
      </c>
      <c r="AB33" s="125">
        <v>189</v>
      </c>
      <c r="AC33" s="125">
        <v>91</v>
      </c>
      <c r="AD33" s="125"/>
      <c r="AE33" s="125">
        <v>75</v>
      </c>
      <c r="AF33" s="125">
        <v>86</v>
      </c>
      <c r="AG33" s="125">
        <v>96</v>
      </c>
      <c r="AH33" s="126"/>
      <c r="AI33" s="104"/>
      <c r="AJ33" s="156">
        <f t="shared" si="4"/>
        <v>3555</v>
      </c>
    </row>
    <row r="34" spans="1:36" s="3" customFormat="1" ht="15" customHeight="1">
      <c r="A34" s="236"/>
      <c r="B34" s="157" t="s">
        <v>24</v>
      </c>
      <c r="C34" s="158"/>
      <c r="D34" s="159">
        <f>SUM(D23:D32)</f>
        <v>841</v>
      </c>
      <c r="E34" s="159">
        <f aca="true" t="shared" si="8" ref="E34:AH34">SUM(E23:E32)</f>
        <v>726</v>
      </c>
      <c r="F34" s="159">
        <f t="shared" si="8"/>
        <v>796</v>
      </c>
      <c r="G34" s="159">
        <f t="shared" si="8"/>
        <v>695</v>
      </c>
      <c r="H34" s="159">
        <f t="shared" si="8"/>
        <v>521</v>
      </c>
      <c r="I34" s="159">
        <f t="shared" si="8"/>
        <v>0</v>
      </c>
      <c r="J34" s="159">
        <f t="shared" si="8"/>
        <v>513</v>
      </c>
      <c r="K34" s="159">
        <f t="shared" si="8"/>
        <v>499</v>
      </c>
      <c r="L34" s="159">
        <f t="shared" si="8"/>
        <v>504</v>
      </c>
      <c r="M34" s="159">
        <f t="shared" si="8"/>
        <v>662</v>
      </c>
      <c r="N34" s="159">
        <f t="shared" si="8"/>
        <v>741</v>
      </c>
      <c r="O34" s="159">
        <f t="shared" si="8"/>
        <v>334</v>
      </c>
      <c r="P34" s="159">
        <f t="shared" si="8"/>
        <v>0</v>
      </c>
      <c r="Q34" s="159">
        <f t="shared" si="8"/>
        <v>341</v>
      </c>
      <c r="R34" s="159">
        <f t="shared" si="8"/>
        <v>395</v>
      </c>
      <c r="S34" s="159">
        <f t="shared" si="8"/>
        <v>386</v>
      </c>
      <c r="T34" s="159">
        <f t="shared" si="8"/>
        <v>664</v>
      </c>
      <c r="U34" s="159">
        <f t="shared" si="8"/>
        <v>733</v>
      </c>
      <c r="V34" s="159">
        <f t="shared" si="8"/>
        <v>343</v>
      </c>
      <c r="W34" s="159">
        <f t="shared" si="8"/>
        <v>0</v>
      </c>
      <c r="X34" s="159">
        <f t="shared" si="8"/>
        <v>350</v>
      </c>
      <c r="Y34" s="159">
        <f t="shared" si="8"/>
        <v>334</v>
      </c>
      <c r="Z34" s="159">
        <f t="shared" si="8"/>
        <v>324</v>
      </c>
      <c r="AA34" s="159">
        <f t="shared" si="8"/>
        <v>682</v>
      </c>
      <c r="AB34" s="159">
        <f t="shared" si="8"/>
        <v>696</v>
      </c>
      <c r="AC34" s="159">
        <f t="shared" si="8"/>
        <v>342</v>
      </c>
      <c r="AD34" s="159">
        <f t="shared" si="8"/>
        <v>0</v>
      </c>
      <c r="AE34" s="159">
        <f t="shared" si="8"/>
        <v>334</v>
      </c>
      <c r="AF34" s="159">
        <f t="shared" si="8"/>
        <v>372</v>
      </c>
      <c r="AG34" s="159">
        <f t="shared" si="8"/>
        <v>344</v>
      </c>
      <c r="AH34" s="160">
        <f t="shared" si="8"/>
        <v>0</v>
      </c>
      <c r="AI34" s="104"/>
      <c r="AJ34" s="161">
        <f t="shared" si="4"/>
        <v>13472</v>
      </c>
    </row>
    <row r="35" spans="1:36" s="3" customFormat="1" ht="15" customHeight="1">
      <c r="A35" s="236"/>
      <c r="B35" s="162" t="s">
        <v>25</v>
      </c>
      <c r="C35" s="163"/>
      <c r="D35" s="164">
        <f>D33</f>
        <v>209</v>
      </c>
      <c r="E35" s="164">
        <f aca="true" t="shared" si="9" ref="E35:AH35">E33</f>
        <v>187</v>
      </c>
      <c r="F35" s="164">
        <f t="shared" si="9"/>
        <v>175</v>
      </c>
      <c r="G35" s="164">
        <f t="shared" si="9"/>
        <v>160</v>
      </c>
      <c r="H35" s="164">
        <f t="shared" si="9"/>
        <v>162</v>
      </c>
      <c r="I35" s="164">
        <f t="shared" si="9"/>
        <v>0</v>
      </c>
      <c r="J35" s="164">
        <f t="shared" si="9"/>
        <v>160</v>
      </c>
      <c r="K35" s="164">
        <f t="shared" si="9"/>
        <v>167</v>
      </c>
      <c r="L35" s="164">
        <f t="shared" si="9"/>
        <v>118</v>
      </c>
      <c r="M35" s="164">
        <f t="shared" si="9"/>
        <v>175</v>
      </c>
      <c r="N35" s="164">
        <f t="shared" si="9"/>
        <v>240</v>
      </c>
      <c r="O35" s="164">
        <f t="shared" si="9"/>
        <v>111</v>
      </c>
      <c r="P35" s="164">
        <f t="shared" si="9"/>
        <v>0</v>
      </c>
      <c r="Q35" s="164">
        <f t="shared" si="9"/>
        <v>81</v>
      </c>
      <c r="R35" s="164">
        <f t="shared" si="9"/>
        <v>110</v>
      </c>
      <c r="S35" s="164">
        <f t="shared" si="9"/>
        <v>95</v>
      </c>
      <c r="T35" s="164">
        <f t="shared" si="9"/>
        <v>103</v>
      </c>
      <c r="U35" s="164">
        <f t="shared" si="9"/>
        <v>203</v>
      </c>
      <c r="V35" s="164">
        <f t="shared" si="9"/>
        <v>105</v>
      </c>
      <c r="W35" s="164">
        <f t="shared" si="9"/>
        <v>0</v>
      </c>
      <c r="X35" s="164">
        <f t="shared" si="9"/>
        <v>78</v>
      </c>
      <c r="Y35" s="164">
        <f t="shared" si="9"/>
        <v>116</v>
      </c>
      <c r="Z35" s="164">
        <f t="shared" si="9"/>
        <v>101</v>
      </c>
      <c r="AA35" s="164">
        <f t="shared" si="9"/>
        <v>162</v>
      </c>
      <c r="AB35" s="164">
        <f t="shared" si="9"/>
        <v>189</v>
      </c>
      <c r="AC35" s="164">
        <f t="shared" si="9"/>
        <v>91</v>
      </c>
      <c r="AD35" s="164">
        <f t="shared" si="9"/>
        <v>0</v>
      </c>
      <c r="AE35" s="164">
        <f t="shared" si="9"/>
        <v>75</v>
      </c>
      <c r="AF35" s="164">
        <f t="shared" si="9"/>
        <v>86</v>
      </c>
      <c r="AG35" s="164">
        <f t="shared" si="9"/>
        <v>96</v>
      </c>
      <c r="AH35" s="165">
        <f t="shared" si="9"/>
        <v>0</v>
      </c>
      <c r="AI35" s="104"/>
      <c r="AJ35" s="166">
        <f t="shared" si="4"/>
        <v>3555</v>
      </c>
    </row>
    <row r="36" spans="1:36" s="3" customFormat="1" ht="15" customHeight="1" thickBot="1">
      <c r="A36" s="237"/>
      <c r="B36" s="167" t="s">
        <v>26</v>
      </c>
      <c r="C36" s="168"/>
      <c r="D36" s="169">
        <f aca="true" t="shared" si="10" ref="D36:AH36">D34+D35</f>
        <v>1050</v>
      </c>
      <c r="E36" s="169">
        <f t="shared" si="10"/>
        <v>913</v>
      </c>
      <c r="F36" s="169">
        <f t="shared" si="10"/>
        <v>971</v>
      </c>
      <c r="G36" s="169">
        <f t="shared" si="10"/>
        <v>855</v>
      </c>
      <c r="H36" s="169">
        <f t="shared" si="10"/>
        <v>683</v>
      </c>
      <c r="I36" s="169">
        <f t="shared" si="10"/>
        <v>0</v>
      </c>
      <c r="J36" s="169">
        <f t="shared" si="10"/>
        <v>673</v>
      </c>
      <c r="K36" s="169">
        <f t="shared" si="10"/>
        <v>666</v>
      </c>
      <c r="L36" s="169">
        <f t="shared" si="10"/>
        <v>622</v>
      </c>
      <c r="M36" s="169">
        <f t="shared" si="10"/>
        <v>837</v>
      </c>
      <c r="N36" s="169">
        <f t="shared" si="10"/>
        <v>981</v>
      </c>
      <c r="O36" s="169">
        <f t="shared" si="10"/>
        <v>445</v>
      </c>
      <c r="P36" s="169">
        <f t="shared" si="10"/>
        <v>0</v>
      </c>
      <c r="Q36" s="169">
        <f t="shared" si="10"/>
        <v>422</v>
      </c>
      <c r="R36" s="169">
        <f t="shared" si="10"/>
        <v>505</v>
      </c>
      <c r="S36" s="169">
        <f t="shared" si="10"/>
        <v>481</v>
      </c>
      <c r="T36" s="169">
        <f t="shared" si="10"/>
        <v>767</v>
      </c>
      <c r="U36" s="169">
        <f t="shared" si="10"/>
        <v>936</v>
      </c>
      <c r="V36" s="169">
        <f t="shared" si="10"/>
        <v>448</v>
      </c>
      <c r="W36" s="169">
        <f t="shared" si="10"/>
        <v>0</v>
      </c>
      <c r="X36" s="169">
        <f t="shared" si="10"/>
        <v>428</v>
      </c>
      <c r="Y36" s="169">
        <f t="shared" si="10"/>
        <v>450</v>
      </c>
      <c r="Z36" s="169">
        <f t="shared" si="10"/>
        <v>425</v>
      </c>
      <c r="AA36" s="169">
        <f t="shared" si="10"/>
        <v>844</v>
      </c>
      <c r="AB36" s="169">
        <f t="shared" si="10"/>
        <v>885</v>
      </c>
      <c r="AC36" s="169">
        <f t="shared" si="10"/>
        <v>433</v>
      </c>
      <c r="AD36" s="169">
        <f t="shared" si="10"/>
        <v>0</v>
      </c>
      <c r="AE36" s="169">
        <f t="shared" si="10"/>
        <v>409</v>
      </c>
      <c r="AF36" s="169">
        <f t="shared" si="10"/>
        <v>458</v>
      </c>
      <c r="AG36" s="169">
        <f t="shared" si="10"/>
        <v>440</v>
      </c>
      <c r="AH36" s="170">
        <f t="shared" si="10"/>
        <v>0</v>
      </c>
      <c r="AI36" s="104"/>
      <c r="AJ36" s="171">
        <f t="shared" si="4"/>
        <v>17027</v>
      </c>
    </row>
    <row r="37" spans="1:36" s="3" customFormat="1" ht="15" customHeight="1" thickBot="1">
      <c r="A37" s="144"/>
      <c r="B37" s="114"/>
      <c r="C37" s="145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04"/>
      <c r="AJ37" s="104"/>
    </row>
    <row r="38" spans="1:36" ht="15" customHeight="1">
      <c r="A38" s="238" t="s">
        <v>7</v>
      </c>
      <c r="B38" s="225" t="s">
        <v>27</v>
      </c>
      <c r="C38" s="172" t="s">
        <v>1</v>
      </c>
      <c r="D38" s="101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3"/>
      <c r="AI38" s="104"/>
      <c r="AJ38" s="173">
        <f>SUM(D38:AH38)</f>
        <v>0</v>
      </c>
    </row>
    <row r="39" spans="1:36" ht="15" customHeight="1">
      <c r="A39" s="239"/>
      <c r="B39" s="221"/>
      <c r="C39" s="174" t="s">
        <v>2</v>
      </c>
      <c r="D39" s="107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9"/>
      <c r="AI39" s="104"/>
      <c r="AJ39" s="175">
        <f aca="true" t="shared" si="11" ref="AJ39:AJ51">SUM(D39:AH39)</f>
        <v>0</v>
      </c>
    </row>
    <row r="40" spans="1:36" ht="15" customHeight="1">
      <c r="A40" s="239"/>
      <c r="B40" s="220" t="s">
        <v>19</v>
      </c>
      <c r="C40" s="176" t="s">
        <v>1</v>
      </c>
      <c r="D40" s="118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20"/>
      <c r="AI40" s="104"/>
      <c r="AJ40" s="177">
        <f t="shared" si="11"/>
        <v>0</v>
      </c>
    </row>
    <row r="41" spans="1:36" ht="15" customHeight="1">
      <c r="A41" s="239"/>
      <c r="B41" s="221"/>
      <c r="C41" s="174" t="s">
        <v>2</v>
      </c>
      <c r="D41" s="107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9"/>
      <c r="AI41" s="104"/>
      <c r="AJ41" s="175">
        <f t="shared" si="11"/>
        <v>0</v>
      </c>
    </row>
    <row r="42" spans="1:36" ht="15" customHeight="1">
      <c r="A42" s="239"/>
      <c r="B42" s="226" t="s">
        <v>12</v>
      </c>
      <c r="C42" s="178" t="s">
        <v>1</v>
      </c>
      <c r="D42" s="113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5"/>
      <c r="AI42" s="104"/>
      <c r="AJ42" s="179">
        <f t="shared" si="11"/>
        <v>0</v>
      </c>
    </row>
    <row r="43" spans="1:36" ht="15" customHeight="1">
      <c r="A43" s="239"/>
      <c r="B43" s="226"/>
      <c r="C43" s="178" t="s">
        <v>2</v>
      </c>
      <c r="D43" s="113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5"/>
      <c r="AI43" s="104"/>
      <c r="AJ43" s="179">
        <f t="shared" si="11"/>
        <v>0</v>
      </c>
    </row>
    <row r="44" spans="1:36" ht="15" customHeight="1">
      <c r="A44" s="239"/>
      <c r="B44" s="220" t="s">
        <v>13</v>
      </c>
      <c r="C44" s="176" t="s">
        <v>1</v>
      </c>
      <c r="D44" s="118">
        <f>D10</f>
        <v>0</v>
      </c>
      <c r="E44" s="119">
        <f aca="true" t="shared" si="12" ref="E44:AH44">E10</f>
        <v>0</v>
      </c>
      <c r="F44" s="119">
        <f t="shared" si="12"/>
        <v>0</v>
      </c>
      <c r="G44" s="119">
        <f t="shared" si="12"/>
        <v>0</v>
      </c>
      <c r="H44" s="119">
        <f t="shared" si="12"/>
        <v>0</v>
      </c>
      <c r="I44" s="119">
        <f t="shared" si="12"/>
        <v>0</v>
      </c>
      <c r="J44" s="119">
        <f t="shared" si="12"/>
        <v>0</v>
      </c>
      <c r="K44" s="119">
        <f t="shared" si="12"/>
        <v>0</v>
      </c>
      <c r="L44" s="119">
        <f t="shared" si="12"/>
        <v>0</v>
      </c>
      <c r="M44" s="119">
        <f t="shared" si="12"/>
        <v>0</v>
      </c>
      <c r="N44" s="119">
        <f t="shared" si="12"/>
        <v>0</v>
      </c>
      <c r="O44" s="119">
        <f t="shared" si="12"/>
        <v>0</v>
      </c>
      <c r="P44" s="119">
        <f t="shared" si="12"/>
        <v>0</v>
      </c>
      <c r="Q44" s="119">
        <f t="shared" si="12"/>
        <v>0</v>
      </c>
      <c r="R44" s="119">
        <f t="shared" si="12"/>
        <v>0</v>
      </c>
      <c r="S44" s="119">
        <f t="shared" si="12"/>
        <v>0</v>
      </c>
      <c r="T44" s="119">
        <f t="shared" si="12"/>
        <v>0</v>
      </c>
      <c r="U44" s="119">
        <f t="shared" si="12"/>
        <v>0</v>
      </c>
      <c r="V44" s="119">
        <f t="shared" si="12"/>
        <v>0</v>
      </c>
      <c r="W44" s="119">
        <f t="shared" si="12"/>
        <v>0</v>
      </c>
      <c r="X44" s="119">
        <f t="shared" si="12"/>
        <v>0</v>
      </c>
      <c r="Y44" s="119">
        <f t="shared" si="12"/>
        <v>0</v>
      </c>
      <c r="Z44" s="119">
        <f t="shared" si="12"/>
        <v>0</v>
      </c>
      <c r="AA44" s="119">
        <f t="shared" si="12"/>
        <v>0</v>
      </c>
      <c r="AB44" s="119">
        <f t="shared" si="12"/>
        <v>0</v>
      </c>
      <c r="AC44" s="119">
        <f t="shared" si="12"/>
        <v>0</v>
      </c>
      <c r="AD44" s="119">
        <f t="shared" si="12"/>
        <v>0</v>
      </c>
      <c r="AE44" s="119">
        <f t="shared" si="12"/>
        <v>0</v>
      </c>
      <c r="AF44" s="119">
        <f t="shared" si="12"/>
        <v>0</v>
      </c>
      <c r="AG44" s="119">
        <f t="shared" si="12"/>
        <v>0</v>
      </c>
      <c r="AH44" s="120">
        <f t="shared" si="12"/>
        <v>0</v>
      </c>
      <c r="AI44" s="104"/>
      <c r="AJ44" s="177">
        <f t="shared" si="11"/>
        <v>0</v>
      </c>
    </row>
    <row r="45" spans="1:36" ht="15" customHeight="1">
      <c r="A45" s="239"/>
      <c r="B45" s="221"/>
      <c r="C45" s="174" t="s">
        <v>2</v>
      </c>
      <c r="D45" s="107">
        <f>D11</f>
        <v>0</v>
      </c>
      <c r="E45" s="108">
        <f aca="true" t="shared" si="13" ref="E45:AH45">E11</f>
        <v>0</v>
      </c>
      <c r="F45" s="108">
        <f t="shared" si="13"/>
        <v>0</v>
      </c>
      <c r="G45" s="108">
        <f t="shared" si="13"/>
        <v>0</v>
      </c>
      <c r="H45" s="108">
        <f t="shared" si="13"/>
        <v>0</v>
      </c>
      <c r="I45" s="108">
        <f t="shared" si="13"/>
        <v>0</v>
      </c>
      <c r="J45" s="108">
        <f t="shared" si="13"/>
        <v>0</v>
      </c>
      <c r="K45" s="108">
        <f t="shared" si="13"/>
        <v>0</v>
      </c>
      <c r="L45" s="108">
        <f t="shared" si="13"/>
        <v>0</v>
      </c>
      <c r="M45" s="108">
        <f t="shared" si="13"/>
        <v>0</v>
      </c>
      <c r="N45" s="108">
        <f t="shared" si="13"/>
        <v>0</v>
      </c>
      <c r="O45" s="108">
        <f t="shared" si="13"/>
        <v>0</v>
      </c>
      <c r="P45" s="108">
        <f t="shared" si="13"/>
        <v>0</v>
      </c>
      <c r="Q45" s="108">
        <f t="shared" si="13"/>
        <v>0</v>
      </c>
      <c r="R45" s="108">
        <f t="shared" si="13"/>
        <v>0</v>
      </c>
      <c r="S45" s="108">
        <f t="shared" si="13"/>
        <v>0</v>
      </c>
      <c r="T45" s="108">
        <f t="shared" si="13"/>
        <v>0</v>
      </c>
      <c r="U45" s="108">
        <f t="shared" si="13"/>
        <v>0</v>
      </c>
      <c r="V45" s="108">
        <f t="shared" si="13"/>
        <v>0</v>
      </c>
      <c r="W45" s="108">
        <f t="shared" si="13"/>
        <v>0</v>
      </c>
      <c r="X45" s="108">
        <f t="shared" si="13"/>
        <v>0</v>
      </c>
      <c r="Y45" s="108">
        <f t="shared" si="13"/>
        <v>0</v>
      </c>
      <c r="Z45" s="108">
        <f t="shared" si="13"/>
        <v>0</v>
      </c>
      <c r="AA45" s="108">
        <f t="shared" si="13"/>
        <v>0</v>
      </c>
      <c r="AB45" s="108">
        <f t="shared" si="13"/>
        <v>0</v>
      </c>
      <c r="AC45" s="108">
        <f t="shared" si="13"/>
        <v>0</v>
      </c>
      <c r="AD45" s="108">
        <f t="shared" si="13"/>
        <v>0</v>
      </c>
      <c r="AE45" s="108">
        <f t="shared" si="13"/>
        <v>0</v>
      </c>
      <c r="AF45" s="108">
        <f t="shared" si="13"/>
        <v>0</v>
      </c>
      <c r="AG45" s="108">
        <f t="shared" si="13"/>
        <v>0</v>
      </c>
      <c r="AH45" s="109">
        <f t="shared" si="13"/>
        <v>0</v>
      </c>
      <c r="AI45" s="104"/>
      <c r="AJ45" s="175">
        <f t="shared" si="11"/>
        <v>0</v>
      </c>
    </row>
    <row r="46" spans="1:36" ht="15" customHeight="1">
      <c r="A46" s="239"/>
      <c r="B46" s="220" t="s">
        <v>20</v>
      </c>
      <c r="C46" s="176" t="s">
        <v>1</v>
      </c>
      <c r="D46" s="118">
        <f>préventes!D56</f>
        <v>0</v>
      </c>
      <c r="E46" s="119">
        <f>préventes!E56</f>
        <v>0</v>
      </c>
      <c r="F46" s="119">
        <f>préventes!F56</f>
        <v>0</v>
      </c>
      <c r="G46" s="119">
        <f>préventes!G56</f>
        <v>0</v>
      </c>
      <c r="H46" s="119">
        <f>préventes!H56</f>
        <v>0</v>
      </c>
      <c r="I46" s="119">
        <f>préventes!I56</f>
        <v>0</v>
      </c>
      <c r="J46" s="119">
        <f>préventes!J56</f>
        <v>0</v>
      </c>
      <c r="K46" s="119">
        <f>préventes!K56</f>
        <v>0</v>
      </c>
      <c r="L46" s="119">
        <f>préventes!L56</f>
        <v>0</v>
      </c>
      <c r="M46" s="119">
        <f>préventes!M56</f>
        <v>0</v>
      </c>
      <c r="N46" s="119">
        <f>préventes!N56</f>
        <v>0</v>
      </c>
      <c r="O46" s="119">
        <f>préventes!O56</f>
        <v>0</v>
      </c>
      <c r="P46" s="119">
        <f>préventes!P56</f>
        <v>0</v>
      </c>
      <c r="Q46" s="119">
        <f>préventes!Q56</f>
        <v>0</v>
      </c>
      <c r="R46" s="119">
        <f>préventes!R56</f>
        <v>0</v>
      </c>
      <c r="S46" s="119">
        <f>préventes!S56</f>
        <v>0</v>
      </c>
      <c r="T46" s="119">
        <f>préventes!T56</f>
        <v>0</v>
      </c>
      <c r="U46" s="119">
        <f>préventes!U56</f>
        <v>0</v>
      </c>
      <c r="V46" s="119">
        <f>préventes!V56</f>
        <v>0</v>
      </c>
      <c r="W46" s="119">
        <f>préventes!W56</f>
        <v>0</v>
      </c>
      <c r="X46" s="119">
        <f>préventes!X56</f>
        <v>0</v>
      </c>
      <c r="Y46" s="119">
        <f>préventes!Y56</f>
        <v>0</v>
      </c>
      <c r="Z46" s="119">
        <f>préventes!Z56</f>
        <v>0</v>
      </c>
      <c r="AA46" s="119">
        <f>préventes!AA56</f>
        <v>0</v>
      </c>
      <c r="AB46" s="119">
        <f>préventes!AB56</f>
        <v>0</v>
      </c>
      <c r="AC46" s="119">
        <f>préventes!AC56</f>
        <v>0</v>
      </c>
      <c r="AD46" s="119">
        <f>préventes!AD56</f>
        <v>0</v>
      </c>
      <c r="AE46" s="119">
        <f>préventes!AE56</f>
        <v>0</v>
      </c>
      <c r="AF46" s="119">
        <f>préventes!AF56</f>
        <v>0</v>
      </c>
      <c r="AG46" s="119">
        <f>préventes!AG56</f>
        <v>0</v>
      </c>
      <c r="AH46" s="120">
        <f>préventes!AH56</f>
        <v>0</v>
      </c>
      <c r="AI46" s="104"/>
      <c r="AJ46" s="177">
        <f t="shared" si="11"/>
        <v>0</v>
      </c>
    </row>
    <row r="47" spans="1:36" ht="15" customHeight="1" thickBot="1">
      <c r="A47" s="239"/>
      <c r="B47" s="222"/>
      <c r="C47" s="181" t="s">
        <v>2</v>
      </c>
      <c r="D47" s="124">
        <f>préventes!D57</f>
        <v>0</v>
      </c>
      <c r="E47" s="125">
        <f>préventes!E57</f>
        <v>0</v>
      </c>
      <c r="F47" s="125">
        <f>préventes!F57</f>
        <v>0</v>
      </c>
      <c r="G47" s="125">
        <f>préventes!G57</f>
        <v>0</v>
      </c>
      <c r="H47" s="125">
        <f>préventes!H57</f>
        <v>0</v>
      </c>
      <c r="I47" s="125">
        <f>préventes!I57</f>
        <v>0</v>
      </c>
      <c r="J47" s="125">
        <f>préventes!J57</f>
        <v>0</v>
      </c>
      <c r="K47" s="125">
        <f>préventes!K57</f>
        <v>0</v>
      </c>
      <c r="L47" s="125">
        <f>préventes!L57</f>
        <v>0</v>
      </c>
      <c r="M47" s="125">
        <f>préventes!M57</f>
        <v>0</v>
      </c>
      <c r="N47" s="125">
        <f>préventes!N57</f>
        <v>0</v>
      </c>
      <c r="O47" s="125">
        <f>préventes!O57</f>
        <v>0</v>
      </c>
      <c r="P47" s="125">
        <f>préventes!P57</f>
        <v>0</v>
      </c>
      <c r="Q47" s="125">
        <f>préventes!Q57</f>
        <v>0</v>
      </c>
      <c r="R47" s="125">
        <f>préventes!R57</f>
        <v>0</v>
      </c>
      <c r="S47" s="125">
        <f>préventes!S57</f>
        <v>0</v>
      </c>
      <c r="T47" s="125">
        <f>préventes!T57</f>
        <v>0</v>
      </c>
      <c r="U47" s="125">
        <f>préventes!U57</f>
        <v>0</v>
      </c>
      <c r="V47" s="125">
        <f>préventes!V57</f>
        <v>0</v>
      </c>
      <c r="W47" s="125">
        <f>préventes!W57</f>
        <v>0</v>
      </c>
      <c r="X47" s="125">
        <f>préventes!X57</f>
        <v>0</v>
      </c>
      <c r="Y47" s="125">
        <f>préventes!Y57</f>
        <v>0</v>
      </c>
      <c r="Z47" s="125">
        <f>préventes!Z57</f>
        <v>0</v>
      </c>
      <c r="AA47" s="125">
        <f>préventes!AA57</f>
        <v>0</v>
      </c>
      <c r="AB47" s="125">
        <v>0</v>
      </c>
      <c r="AC47" s="125">
        <f>préventes!AC57</f>
        <v>0</v>
      </c>
      <c r="AD47" s="125">
        <f>préventes!AD57</f>
        <v>0</v>
      </c>
      <c r="AE47" s="125">
        <f>préventes!AE57</f>
        <v>0</v>
      </c>
      <c r="AF47" s="125">
        <f>préventes!AF57</f>
        <v>0</v>
      </c>
      <c r="AG47" s="125">
        <f>préventes!AG57</f>
        <v>0</v>
      </c>
      <c r="AH47" s="126">
        <f>préventes!AH57</f>
        <v>0</v>
      </c>
      <c r="AI47" s="104"/>
      <c r="AJ47" s="182">
        <f t="shared" si="11"/>
        <v>0</v>
      </c>
    </row>
    <row r="48" spans="1:36" ht="15" customHeight="1" thickBot="1">
      <c r="A48" s="239"/>
      <c r="B48" s="180" t="s">
        <v>11</v>
      </c>
      <c r="C48" s="181"/>
      <c r="D48" s="124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6"/>
      <c r="AI48" s="104"/>
      <c r="AJ48" s="182">
        <f t="shared" si="11"/>
        <v>0</v>
      </c>
    </row>
    <row r="49" spans="1:36" ht="15" customHeight="1">
      <c r="A49" s="239"/>
      <c r="B49" s="183" t="s">
        <v>24</v>
      </c>
      <c r="C49" s="184"/>
      <c r="D49" s="185">
        <f>SUM(D38:D47)</f>
        <v>0</v>
      </c>
      <c r="E49" s="185">
        <f aca="true" t="shared" si="14" ref="E49:AH49">SUM(E38:E47)</f>
        <v>0</v>
      </c>
      <c r="F49" s="185">
        <f t="shared" si="14"/>
        <v>0</v>
      </c>
      <c r="G49" s="185">
        <f t="shared" si="14"/>
        <v>0</v>
      </c>
      <c r="H49" s="185">
        <f t="shared" si="14"/>
        <v>0</v>
      </c>
      <c r="I49" s="185">
        <f t="shared" si="14"/>
        <v>0</v>
      </c>
      <c r="J49" s="185">
        <f t="shared" si="14"/>
        <v>0</v>
      </c>
      <c r="K49" s="185">
        <f t="shared" si="14"/>
        <v>0</v>
      </c>
      <c r="L49" s="185">
        <f t="shared" si="14"/>
        <v>0</v>
      </c>
      <c r="M49" s="185">
        <f t="shared" si="14"/>
        <v>0</v>
      </c>
      <c r="N49" s="185">
        <f t="shared" si="14"/>
        <v>0</v>
      </c>
      <c r="O49" s="185">
        <f t="shared" si="14"/>
        <v>0</v>
      </c>
      <c r="P49" s="185">
        <f t="shared" si="14"/>
        <v>0</v>
      </c>
      <c r="Q49" s="185">
        <f t="shared" si="14"/>
        <v>0</v>
      </c>
      <c r="R49" s="185">
        <f t="shared" si="14"/>
        <v>0</v>
      </c>
      <c r="S49" s="185">
        <f t="shared" si="14"/>
        <v>0</v>
      </c>
      <c r="T49" s="185">
        <f t="shared" si="14"/>
        <v>0</v>
      </c>
      <c r="U49" s="185">
        <f t="shared" si="14"/>
        <v>0</v>
      </c>
      <c r="V49" s="185">
        <f t="shared" si="14"/>
        <v>0</v>
      </c>
      <c r="W49" s="185">
        <f t="shared" si="14"/>
        <v>0</v>
      </c>
      <c r="X49" s="185">
        <f t="shared" si="14"/>
        <v>0</v>
      </c>
      <c r="Y49" s="185">
        <f t="shared" si="14"/>
        <v>0</v>
      </c>
      <c r="Z49" s="185">
        <f t="shared" si="14"/>
        <v>0</v>
      </c>
      <c r="AA49" s="185">
        <f t="shared" si="14"/>
        <v>0</v>
      </c>
      <c r="AB49" s="185">
        <f t="shared" si="14"/>
        <v>0</v>
      </c>
      <c r="AC49" s="185">
        <f t="shared" si="14"/>
        <v>0</v>
      </c>
      <c r="AD49" s="185">
        <f t="shared" si="14"/>
        <v>0</v>
      </c>
      <c r="AE49" s="185">
        <f t="shared" si="14"/>
        <v>0</v>
      </c>
      <c r="AF49" s="185">
        <f t="shared" si="14"/>
        <v>0</v>
      </c>
      <c r="AG49" s="185">
        <f t="shared" si="14"/>
        <v>0</v>
      </c>
      <c r="AH49" s="186">
        <f t="shared" si="14"/>
        <v>0</v>
      </c>
      <c r="AI49" s="104"/>
      <c r="AJ49" s="187">
        <f t="shared" si="11"/>
        <v>0</v>
      </c>
    </row>
    <row r="50" spans="1:36" ht="15" customHeight="1">
      <c r="A50" s="239"/>
      <c r="B50" s="188" t="s">
        <v>25</v>
      </c>
      <c r="C50" s="189"/>
      <c r="D50" s="190">
        <f>D48</f>
        <v>0</v>
      </c>
      <c r="E50" s="190">
        <f aca="true" t="shared" si="15" ref="E50:AH50">E48</f>
        <v>0</v>
      </c>
      <c r="F50" s="190">
        <f t="shared" si="15"/>
        <v>0</v>
      </c>
      <c r="G50" s="190">
        <f t="shared" si="15"/>
        <v>0</v>
      </c>
      <c r="H50" s="190">
        <f t="shared" si="15"/>
        <v>0</v>
      </c>
      <c r="I50" s="190">
        <f t="shared" si="15"/>
        <v>0</v>
      </c>
      <c r="J50" s="190">
        <f t="shared" si="15"/>
        <v>0</v>
      </c>
      <c r="K50" s="190">
        <f t="shared" si="15"/>
        <v>0</v>
      </c>
      <c r="L50" s="190">
        <f t="shared" si="15"/>
        <v>0</v>
      </c>
      <c r="M50" s="190">
        <f t="shared" si="15"/>
        <v>0</v>
      </c>
      <c r="N50" s="190">
        <f t="shared" si="15"/>
        <v>0</v>
      </c>
      <c r="O50" s="190">
        <f t="shared" si="15"/>
        <v>0</v>
      </c>
      <c r="P50" s="190">
        <f t="shared" si="15"/>
        <v>0</v>
      </c>
      <c r="Q50" s="190">
        <f t="shared" si="15"/>
        <v>0</v>
      </c>
      <c r="R50" s="190">
        <f t="shared" si="15"/>
        <v>0</v>
      </c>
      <c r="S50" s="190">
        <f t="shared" si="15"/>
        <v>0</v>
      </c>
      <c r="T50" s="190">
        <f t="shared" si="15"/>
        <v>0</v>
      </c>
      <c r="U50" s="190">
        <f t="shared" si="15"/>
        <v>0</v>
      </c>
      <c r="V50" s="190">
        <f t="shared" si="15"/>
        <v>0</v>
      </c>
      <c r="W50" s="190">
        <f t="shared" si="15"/>
        <v>0</v>
      </c>
      <c r="X50" s="190">
        <f t="shared" si="15"/>
        <v>0</v>
      </c>
      <c r="Y50" s="190">
        <f t="shared" si="15"/>
        <v>0</v>
      </c>
      <c r="Z50" s="190">
        <f t="shared" si="15"/>
        <v>0</v>
      </c>
      <c r="AA50" s="190">
        <f t="shared" si="15"/>
        <v>0</v>
      </c>
      <c r="AB50" s="190">
        <f t="shared" si="15"/>
        <v>0</v>
      </c>
      <c r="AC50" s="190">
        <f t="shared" si="15"/>
        <v>0</v>
      </c>
      <c r="AD50" s="190">
        <f t="shared" si="15"/>
        <v>0</v>
      </c>
      <c r="AE50" s="190">
        <f t="shared" si="15"/>
        <v>0</v>
      </c>
      <c r="AF50" s="190">
        <f t="shared" si="15"/>
        <v>0</v>
      </c>
      <c r="AG50" s="190">
        <f t="shared" si="15"/>
        <v>0</v>
      </c>
      <c r="AH50" s="191">
        <f t="shared" si="15"/>
        <v>0</v>
      </c>
      <c r="AI50" s="104"/>
      <c r="AJ50" s="192">
        <f t="shared" si="11"/>
        <v>0</v>
      </c>
    </row>
    <row r="51" spans="1:36" ht="30" customHeight="1" thickBot="1">
      <c r="A51" s="240"/>
      <c r="B51" s="193" t="s">
        <v>26</v>
      </c>
      <c r="C51" s="194"/>
      <c r="D51" s="195">
        <f aca="true" t="shared" si="16" ref="D51:AH51">D49+D50</f>
        <v>0</v>
      </c>
      <c r="E51" s="195">
        <f t="shared" si="16"/>
        <v>0</v>
      </c>
      <c r="F51" s="195">
        <f t="shared" si="16"/>
        <v>0</v>
      </c>
      <c r="G51" s="195">
        <f t="shared" si="16"/>
        <v>0</v>
      </c>
      <c r="H51" s="195">
        <f t="shared" si="16"/>
        <v>0</v>
      </c>
      <c r="I51" s="195">
        <f t="shared" si="16"/>
        <v>0</v>
      </c>
      <c r="J51" s="195">
        <f t="shared" si="16"/>
        <v>0</v>
      </c>
      <c r="K51" s="195">
        <f t="shared" si="16"/>
        <v>0</v>
      </c>
      <c r="L51" s="195">
        <f t="shared" si="16"/>
        <v>0</v>
      </c>
      <c r="M51" s="195">
        <f t="shared" si="16"/>
        <v>0</v>
      </c>
      <c r="N51" s="195">
        <f t="shared" si="16"/>
        <v>0</v>
      </c>
      <c r="O51" s="195">
        <f t="shared" si="16"/>
        <v>0</v>
      </c>
      <c r="P51" s="195">
        <f t="shared" si="16"/>
        <v>0</v>
      </c>
      <c r="Q51" s="195">
        <f t="shared" si="16"/>
        <v>0</v>
      </c>
      <c r="R51" s="195">
        <f t="shared" si="16"/>
        <v>0</v>
      </c>
      <c r="S51" s="195">
        <f t="shared" si="16"/>
        <v>0</v>
      </c>
      <c r="T51" s="195">
        <f t="shared" si="16"/>
        <v>0</v>
      </c>
      <c r="U51" s="195">
        <f t="shared" si="16"/>
        <v>0</v>
      </c>
      <c r="V51" s="195">
        <f t="shared" si="16"/>
        <v>0</v>
      </c>
      <c r="W51" s="195">
        <f t="shared" si="16"/>
        <v>0</v>
      </c>
      <c r="X51" s="195">
        <f t="shared" si="16"/>
        <v>0</v>
      </c>
      <c r="Y51" s="195">
        <f t="shared" si="16"/>
        <v>0</v>
      </c>
      <c r="Z51" s="195">
        <f t="shared" si="16"/>
        <v>0</v>
      </c>
      <c r="AA51" s="195">
        <f t="shared" si="16"/>
        <v>0</v>
      </c>
      <c r="AB51" s="195">
        <f t="shared" si="16"/>
        <v>0</v>
      </c>
      <c r="AC51" s="195">
        <f t="shared" si="16"/>
        <v>0</v>
      </c>
      <c r="AD51" s="195">
        <f t="shared" si="16"/>
        <v>0</v>
      </c>
      <c r="AE51" s="195">
        <f t="shared" si="16"/>
        <v>0</v>
      </c>
      <c r="AF51" s="195">
        <f t="shared" si="16"/>
        <v>0</v>
      </c>
      <c r="AG51" s="195">
        <f t="shared" si="16"/>
        <v>0</v>
      </c>
      <c r="AH51" s="196">
        <f t="shared" si="16"/>
        <v>0</v>
      </c>
      <c r="AI51" s="104"/>
      <c r="AJ51" s="197">
        <f t="shared" si="11"/>
        <v>0</v>
      </c>
    </row>
    <row r="52" spans="1:36" ht="18">
      <c r="A52" s="198"/>
      <c r="B52" s="198"/>
      <c r="C52" s="199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</row>
    <row r="53" spans="1:36" ht="18">
      <c r="A53" s="198"/>
      <c r="B53" s="198"/>
      <c r="C53" s="199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198"/>
      <c r="AB53" s="198"/>
      <c r="AC53" s="198"/>
      <c r="AD53" s="198"/>
      <c r="AE53" s="198"/>
      <c r="AF53" s="198"/>
      <c r="AG53" s="198"/>
      <c r="AH53" s="198"/>
      <c r="AI53" s="198"/>
      <c r="AJ53" s="198"/>
    </row>
    <row r="54" spans="1:36" ht="20.25">
      <c r="A54" s="198"/>
      <c r="B54" s="198"/>
      <c r="C54" s="199"/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198"/>
      <c r="X54" s="205" t="s">
        <v>30</v>
      </c>
      <c r="Y54" s="206"/>
      <c r="Z54" s="206"/>
      <c r="AA54" s="206"/>
      <c r="AB54" s="198"/>
      <c r="AC54" s="198"/>
      <c r="AD54" s="198"/>
      <c r="AE54" s="198"/>
      <c r="AF54" s="198"/>
      <c r="AG54" s="198"/>
      <c r="AH54" s="198"/>
      <c r="AI54" s="198"/>
      <c r="AJ54" s="198"/>
    </row>
    <row r="55" spans="1:36" ht="18">
      <c r="A55" s="198"/>
      <c r="B55" s="198"/>
      <c r="C55" s="199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8"/>
      <c r="AE55" s="198"/>
      <c r="AF55" s="198"/>
      <c r="AG55" s="198"/>
      <c r="AH55" s="198"/>
      <c r="AI55" s="198"/>
      <c r="AJ55" s="198"/>
    </row>
    <row r="56" spans="1:36" ht="18">
      <c r="A56" s="198"/>
      <c r="B56" s="198"/>
      <c r="C56" s="199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</row>
    <row r="57" spans="1:36" ht="18">
      <c r="A57" s="198"/>
      <c r="B57" s="198"/>
      <c r="C57" s="199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198"/>
      <c r="AD57" s="198"/>
      <c r="AE57" s="198"/>
      <c r="AF57" s="198"/>
      <c r="AG57" s="198"/>
      <c r="AH57" s="198"/>
      <c r="AI57" s="198"/>
      <c r="AJ57" s="198"/>
    </row>
    <row r="58" spans="1:36" ht="18">
      <c r="A58" s="198"/>
      <c r="B58" s="198"/>
      <c r="C58" s="199"/>
      <c r="D58" s="198"/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</row>
    <row r="59" spans="1:36" ht="18">
      <c r="A59" s="198"/>
      <c r="B59" s="198"/>
      <c r="C59" s="199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98"/>
      <c r="Z59" s="198"/>
      <c r="AA59" s="198"/>
      <c r="AB59" s="198"/>
      <c r="AC59" s="198"/>
      <c r="AD59" s="198"/>
      <c r="AE59" s="198"/>
      <c r="AF59" s="198"/>
      <c r="AG59" s="198"/>
      <c r="AH59" s="198"/>
      <c r="AI59" s="198"/>
      <c r="AJ59" s="198"/>
    </row>
    <row r="60" spans="1:36" ht="18">
      <c r="A60" s="198"/>
      <c r="B60" s="198"/>
      <c r="C60" s="199"/>
      <c r="D60" s="198"/>
      <c r="E60" s="198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8"/>
      <c r="AF60" s="198"/>
      <c r="AG60" s="198"/>
      <c r="AH60" s="198"/>
      <c r="AI60" s="198"/>
      <c r="AJ60" s="198"/>
    </row>
    <row r="61" spans="1:36" ht="18">
      <c r="A61" s="198"/>
      <c r="B61" s="198"/>
      <c r="C61" s="199"/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98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8"/>
      <c r="AF61" s="198"/>
      <c r="AG61" s="198"/>
      <c r="AH61" s="198"/>
      <c r="AI61" s="198"/>
      <c r="AJ61" s="198"/>
    </row>
    <row r="62" spans="1:36" ht="18">
      <c r="A62" s="198"/>
      <c r="B62" s="198"/>
      <c r="C62" s="199"/>
      <c r="D62" s="198"/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</row>
  </sheetData>
  <mergeCells count="20">
    <mergeCell ref="A1:C1"/>
    <mergeCell ref="A2:A21"/>
    <mergeCell ref="A23:A36"/>
    <mergeCell ref="A38:A51"/>
    <mergeCell ref="B23:B24"/>
    <mergeCell ref="B25:B26"/>
    <mergeCell ref="B27:B28"/>
    <mergeCell ref="B29:B30"/>
    <mergeCell ref="B31:B32"/>
    <mergeCell ref="B2:B3"/>
    <mergeCell ref="B4:B5"/>
    <mergeCell ref="B6:B7"/>
    <mergeCell ref="B8:B9"/>
    <mergeCell ref="B10:B11"/>
    <mergeCell ref="B44:B45"/>
    <mergeCell ref="B46:B47"/>
    <mergeCell ref="B12:B13"/>
    <mergeCell ref="B38:B39"/>
    <mergeCell ref="B40:B41"/>
    <mergeCell ref="B42:B43"/>
  </mergeCells>
  <printOptions/>
  <pageMargins left="0.75" right="0.75" top="1" bottom="1" header="0.4921259845" footer="0.4921259845"/>
  <pageSetup horizontalDpi="600" verticalDpi="600" orientation="landscape" paperSize="9" r:id="rId1"/>
  <ignoredErrors>
    <ignoredError sqref="D19 E19:AH1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O67"/>
  <sheetViews>
    <sheetView zoomScale="75" zoomScaleNormal="75" workbookViewId="0" topLeftCell="A1">
      <pane xSplit="3" ySplit="1" topLeftCell="L3" activePane="bottomRight" state="frozen"/>
      <selection pane="topLeft" activeCell="A1" sqref="A1:C1"/>
      <selection pane="topRight" activeCell="A1" sqref="A1:C1"/>
      <selection pane="bottomLeft" activeCell="A1" sqref="A1:C1"/>
      <selection pane="bottomRight" activeCell="A38" sqref="A38:A49"/>
    </sheetView>
  </sheetViews>
  <sheetFormatPr defaultColWidth="11.421875" defaultRowHeight="12.75"/>
  <cols>
    <col min="1" max="1" width="5.7109375" style="0" customWidth="1"/>
    <col min="3" max="3" width="5.7109375" style="1" customWidth="1"/>
    <col min="4" max="34" width="8.7109375" style="0" customWidth="1"/>
    <col min="35" max="35" width="3.7109375" style="0" customWidth="1"/>
    <col min="36" max="36" width="10.7109375" style="0" customWidth="1"/>
    <col min="40" max="40" width="22.8515625" style="0" hidden="1" customWidth="1"/>
    <col min="41" max="41" width="0" style="0" hidden="1" customWidth="1"/>
  </cols>
  <sheetData>
    <row r="1" spans="1:36" s="95" customFormat="1" ht="30" customHeight="1" thickBot="1">
      <c r="A1" s="207">
        <f>Fréquentation!A1</f>
        <v>41214</v>
      </c>
      <c r="B1" s="208"/>
      <c r="C1" s="209"/>
      <c r="D1" s="96">
        <f>Fréquentation!D1</f>
        <v>41214</v>
      </c>
      <c r="E1" s="96">
        <f>Fréquentation!E1</f>
        <v>41215</v>
      </c>
      <c r="F1" s="96">
        <f>Fréquentation!F1</f>
        <v>41216</v>
      </c>
      <c r="G1" s="96">
        <f>Fréquentation!G1</f>
        <v>41217</v>
      </c>
      <c r="H1" s="96">
        <f>Fréquentation!H1</f>
        <v>41218</v>
      </c>
      <c r="I1" s="96">
        <f>Fréquentation!I1</f>
        <v>41219</v>
      </c>
      <c r="J1" s="96">
        <f>Fréquentation!J1</f>
        <v>41220</v>
      </c>
      <c r="K1" s="96">
        <f>Fréquentation!K1</f>
        <v>41221</v>
      </c>
      <c r="L1" s="96">
        <f>Fréquentation!L1</f>
        <v>41222</v>
      </c>
      <c r="M1" s="96">
        <f>Fréquentation!M1</f>
        <v>41223</v>
      </c>
      <c r="N1" s="96">
        <f>Fréquentation!N1</f>
        <v>41224</v>
      </c>
      <c r="O1" s="96">
        <f>Fréquentation!O1</f>
        <v>41225</v>
      </c>
      <c r="P1" s="96">
        <f>Fréquentation!P1</f>
        <v>41226</v>
      </c>
      <c r="Q1" s="96">
        <f>Fréquentation!Q1</f>
        <v>41227</v>
      </c>
      <c r="R1" s="96">
        <f>Fréquentation!R1</f>
        <v>41228</v>
      </c>
      <c r="S1" s="96">
        <f>Fréquentation!S1</f>
        <v>41229</v>
      </c>
      <c r="T1" s="96">
        <f>Fréquentation!T1</f>
        <v>41230</v>
      </c>
      <c r="U1" s="96">
        <f>Fréquentation!U1</f>
        <v>41231</v>
      </c>
      <c r="V1" s="96">
        <f>Fréquentation!V1</f>
        <v>41232</v>
      </c>
      <c r="W1" s="96">
        <f>Fréquentation!W1</f>
        <v>41233</v>
      </c>
      <c r="X1" s="96">
        <f>Fréquentation!X1</f>
        <v>41234</v>
      </c>
      <c r="Y1" s="96">
        <f>Fréquentation!Y1</f>
        <v>41235</v>
      </c>
      <c r="Z1" s="96">
        <f>Fréquentation!Z1</f>
        <v>41236</v>
      </c>
      <c r="AA1" s="96">
        <f>Fréquentation!AA1</f>
        <v>41237</v>
      </c>
      <c r="AB1" s="96">
        <f>Fréquentation!AB1</f>
        <v>41238</v>
      </c>
      <c r="AC1" s="96">
        <f>Fréquentation!AC1</f>
        <v>41239</v>
      </c>
      <c r="AD1" s="96">
        <v>40570</v>
      </c>
      <c r="AE1" s="96">
        <f>Fréquentation!AE1</f>
        <v>41241</v>
      </c>
      <c r="AF1" s="96">
        <f>Fréquentation!AF1</f>
        <v>41242</v>
      </c>
      <c r="AG1" s="96">
        <f>Fréquentation!AG1</f>
        <v>41243</v>
      </c>
      <c r="AH1" s="96">
        <f>Fréquentation!AH1</f>
        <v>0</v>
      </c>
      <c r="AJ1" s="93" t="s">
        <v>8</v>
      </c>
    </row>
    <row r="2" spans="1:36" s="3" customFormat="1" ht="15" customHeight="1" hidden="1">
      <c r="A2" s="200"/>
      <c r="B2" s="247" t="s">
        <v>14</v>
      </c>
      <c r="C2" s="61" t="s">
        <v>1</v>
      </c>
      <c r="D2" s="34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5"/>
      <c r="AJ2" s="80">
        <f>SUM(D2:AH2)</f>
        <v>0</v>
      </c>
    </row>
    <row r="3" spans="1:40" s="3" customFormat="1" ht="15" customHeight="1" thickBot="1">
      <c r="A3" s="203" t="s">
        <v>31</v>
      </c>
      <c r="B3" s="248"/>
      <c r="C3" s="62" t="s">
        <v>2</v>
      </c>
      <c r="D3" s="37">
        <v>42</v>
      </c>
      <c r="E3" s="36">
        <v>45</v>
      </c>
      <c r="F3" s="36">
        <v>20</v>
      </c>
      <c r="G3" s="36"/>
      <c r="H3" s="36">
        <v>7</v>
      </c>
      <c r="I3" s="36"/>
      <c r="J3" s="36">
        <v>12</v>
      </c>
      <c r="K3" s="36">
        <v>30</v>
      </c>
      <c r="L3" s="36">
        <v>12</v>
      </c>
      <c r="M3" s="36">
        <v>14</v>
      </c>
      <c r="N3" s="36">
        <v>10</v>
      </c>
      <c r="O3" s="36">
        <v>10</v>
      </c>
      <c r="P3" s="36"/>
      <c r="Q3" s="36">
        <v>21</v>
      </c>
      <c r="R3" s="36">
        <v>9</v>
      </c>
      <c r="S3" s="36">
        <v>18</v>
      </c>
      <c r="T3" s="36">
        <v>11</v>
      </c>
      <c r="U3" s="36">
        <v>26</v>
      </c>
      <c r="V3" s="36">
        <v>7</v>
      </c>
      <c r="W3" s="36"/>
      <c r="X3" s="36">
        <v>8</v>
      </c>
      <c r="Y3" s="36">
        <v>14</v>
      </c>
      <c r="Z3" s="36">
        <v>25</v>
      </c>
      <c r="AA3" s="36">
        <v>11</v>
      </c>
      <c r="AB3" s="36">
        <v>12</v>
      </c>
      <c r="AC3" s="36">
        <v>17</v>
      </c>
      <c r="AD3" s="36"/>
      <c r="AE3" s="36">
        <v>8</v>
      </c>
      <c r="AF3" s="36">
        <v>11</v>
      </c>
      <c r="AG3" s="36">
        <v>15</v>
      </c>
      <c r="AH3" s="38"/>
      <c r="AJ3" s="81">
        <f aca="true" t="shared" si="0" ref="AJ3:AJ49">SUM(D3:AH3)</f>
        <v>415</v>
      </c>
      <c r="AN3" s="4"/>
    </row>
    <row r="4" spans="1:41" s="3" customFormat="1" ht="15" customHeight="1" hidden="1">
      <c r="A4" s="201"/>
      <c r="B4" s="248" t="s">
        <v>15</v>
      </c>
      <c r="C4" s="62" t="s">
        <v>1</v>
      </c>
      <c r="D4" s="39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1"/>
      <c r="AJ4" s="82">
        <f t="shared" si="0"/>
        <v>0</v>
      </c>
      <c r="AN4" s="87" t="s">
        <v>14</v>
      </c>
      <c r="AO4" s="88"/>
    </row>
    <row r="5" spans="1:41" s="3" customFormat="1" ht="15" customHeight="1" hidden="1">
      <c r="A5" s="201"/>
      <c r="B5" s="248"/>
      <c r="C5" s="62" t="s">
        <v>2</v>
      </c>
      <c r="D5" s="42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4"/>
      <c r="AJ5" s="83">
        <f t="shared" si="0"/>
        <v>0</v>
      </c>
      <c r="AN5" s="89" t="s">
        <v>29</v>
      </c>
      <c r="AO5" s="90">
        <f>AJ2+AJ3+AJ14+AJ15+AJ26+AJ27+AJ38+AJ39</f>
        <v>728</v>
      </c>
    </row>
    <row r="6" spans="1:41" s="3" customFormat="1" ht="15" customHeight="1" hidden="1">
      <c r="A6" s="201"/>
      <c r="B6" s="248" t="s">
        <v>17</v>
      </c>
      <c r="C6" s="62" t="s">
        <v>1</v>
      </c>
      <c r="D6" s="37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8"/>
      <c r="AJ6" s="81">
        <f t="shared" si="0"/>
        <v>0</v>
      </c>
      <c r="AN6" s="89" t="s">
        <v>3</v>
      </c>
      <c r="AO6" s="90">
        <f>AJ6+AJ7+AJ10+AJ11+AJ18+AJ19+AJ22+AJ23+AJ30+AJ31+AJ34+AJ35+AJ42+AJ43+AJ46+AJ47</f>
        <v>384</v>
      </c>
    </row>
    <row r="7" spans="1:41" s="3" customFormat="1" ht="15" customHeight="1" hidden="1">
      <c r="A7" s="201"/>
      <c r="B7" s="248"/>
      <c r="C7" s="62" t="s">
        <v>2</v>
      </c>
      <c r="D7" s="45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7"/>
      <c r="AJ7" s="84">
        <f t="shared" si="0"/>
        <v>0</v>
      </c>
      <c r="AN7" s="89" t="s">
        <v>4</v>
      </c>
      <c r="AO7" s="90">
        <f>AJ12+AJ13+AJ24+AJ25+AJ36+AJ37+AJ48+AJ49</f>
        <v>0</v>
      </c>
    </row>
    <row r="8" spans="1:41" s="3" customFormat="1" ht="15" customHeight="1" hidden="1">
      <c r="A8" s="201"/>
      <c r="B8" s="248" t="s">
        <v>16</v>
      </c>
      <c r="C8" s="62" t="s">
        <v>1</v>
      </c>
      <c r="D8" s="37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8"/>
      <c r="AJ8" s="81">
        <f t="shared" si="0"/>
        <v>0</v>
      </c>
      <c r="AN8" s="91" t="s">
        <v>5</v>
      </c>
      <c r="AO8" s="92"/>
    </row>
    <row r="9" spans="1:40" s="3" customFormat="1" ht="15" customHeight="1" hidden="1">
      <c r="A9" s="201"/>
      <c r="B9" s="248"/>
      <c r="C9" s="62" t="s">
        <v>2</v>
      </c>
      <c r="D9" s="42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4"/>
      <c r="AJ9" s="83">
        <f t="shared" si="0"/>
        <v>0</v>
      </c>
      <c r="AN9" s="4"/>
    </row>
    <row r="10" spans="1:40" s="3" customFormat="1" ht="15" customHeight="1" hidden="1">
      <c r="A10" s="201"/>
      <c r="B10" s="248" t="s">
        <v>18</v>
      </c>
      <c r="C10" s="62" t="s">
        <v>1</v>
      </c>
      <c r="D10" s="37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8"/>
      <c r="AJ10" s="81">
        <f t="shared" si="0"/>
        <v>0</v>
      </c>
      <c r="AN10" s="4"/>
    </row>
    <row r="11" spans="1:41" s="3" customFormat="1" ht="15" customHeight="1" hidden="1">
      <c r="A11" s="201"/>
      <c r="B11" s="248"/>
      <c r="C11" s="62" t="s">
        <v>2</v>
      </c>
      <c r="D11" s="37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8"/>
      <c r="AJ11" s="81">
        <f t="shared" si="0"/>
        <v>0</v>
      </c>
      <c r="AN11" s="87" t="s">
        <v>15</v>
      </c>
      <c r="AO11" s="88"/>
    </row>
    <row r="12" spans="1:41" s="3" customFormat="1" ht="15" customHeight="1" hidden="1">
      <c r="A12" s="201"/>
      <c r="B12" s="248" t="s">
        <v>13</v>
      </c>
      <c r="C12" s="62" t="s">
        <v>1</v>
      </c>
      <c r="D12" s="39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1"/>
      <c r="AJ12" s="82">
        <f t="shared" si="0"/>
        <v>0</v>
      </c>
      <c r="AN12" s="89" t="s">
        <v>29</v>
      </c>
      <c r="AO12" s="90">
        <f>AJ4+AJ5+AJ16+AJ17+AJ28+AJ29+AJ40+AJ41</f>
        <v>246</v>
      </c>
    </row>
    <row r="13" spans="1:41" s="3" customFormat="1" ht="15" customHeight="1" hidden="1" thickBot="1">
      <c r="A13" s="202"/>
      <c r="B13" s="249"/>
      <c r="C13" s="63" t="s">
        <v>2</v>
      </c>
      <c r="D13" s="49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50"/>
      <c r="AJ13" s="85">
        <f t="shared" si="0"/>
        <v>0</v>
      </c>
      <c r="AN13" s="89" t="s">
        <v>3</v>
      </c>
      <c r="AO13" s="90">
        <f>AJ6+AJ7+AJ18+AJ19+AJ30+AJ31+AJ42+AJ43</f>
        <v>384</v>
      </c>
    </row>
    <row r="14" spans="1:41" s="3" customFormat="1" ht="15" customHeight="1">
      <c r="A14" s="250" t="s">
        <v>32</v>
      </c>
      <c r="B14" s="253" t="s">
        <v>14</v>
      </c>
      <c r="C14" s="64" t="s">
        <v>1</v>
      </c>
      <c r="D14" s="9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1"/>
      <c r="AJ14" s="14">
        <f t="shared" si="0"/>
        <v>0</v>
      </c>
      <c r="AN14" s="91" t="s">
        <v>4</v>
      </c>
      <c r="AO14" s="92">
        <f>+AJ12+AJ13+AJ24+AJ25+AJ36+AJ37+AJ48+AJ49</f>
        <v>0</v>
      </c>
    </row>
    <row r="15" spans="1:40" s="3" customFormat="1" ht="15" customHeight="1">
      <c r="A15" s="251"/>
      <c r="B15" s="254"/>
      <c r="C15" s="65" t="s">
        <v>2</v>
      </c>
      <c r="D15" s="11">
        <v>9</v>
      </c>
      <c r="E15" s="22">
        <v>6</v>
      </c>
      <c r="F15" s="22">
        <v>4</v>
      </c>
      <c r="G15" s="22"/>
      <c r="H15" s="22">
        <v>7</v>
      </c>
      <c r="I15" s="22"/>
      <c r="J15" s="22">
        <v>4</v>
      </c>
      <c r="K15" s="22">
        <v>2</v>
      </c>
      <c r="L15" s="22">
        <v>15</v>
      </c>
      <c r="M15" s="22">
        <v>15</v>
      </c>
      <c r="N15" s="22">
        <v>10</v>
      </c>
      <c r="O15" s="22">
        <v>5</v>
      </c>
      <c r="P15" s="22"/>
      <c r="Q15" s="22">
        <v>2</v>
      </c>
      <c r="R15" s="22">
        <v>7</v>
      </c>
      <c r="S15" s="22">
        <v>2</v>
      </c>
      <c r="T15" s="22">
        <v>19</v>
      </c>
      <c r="U15" s="22">
        <v>4</v>
      </c>
      <c r="V15" s="22">
        <v>3</v>
      </c>
      <c r="W15" s="22"/>
      <c r="X15" s="22">
        <v>5</v>
      </c>
      <c r="Y15" s="22">
        <v>7</v>
      </c>
      <c r="Z15" s="22">
        <v>4</v>
      </c>
      <c r="AA15" s="22">
        <v>14</v>
      </c>
      <c r="AB15" s="22">
        <v>5</v>
      </c>
      <c r="AC15" s="22">
        <v>5</v>
      </c>
      <c r="AD15" s="22"/>
      <c r="AE15" s="22">
        <v>2</v>
      </c>
      <c r="AF15" s="22">
        <v>2</v>
      </c>
      <c r="AG15" s="22">
        <v>5</v>
      </c>
      <c r="AH15" s="23"/>
      <c r="AJ15" s="16">
        <f t="shared" si="0"/>
        <v>163</v>
      </c>
      <c r="AN15" s="4"/>
    </row>
    <row r="16" spans="1:40" s="3" customFormat="1" ht="15" customHeight="1">
      <c r="A16" s="251"/>
      <c r="B16" s="254" t="s">
        <v>15</v>
      </c>
      <c r="C16" s="65" t="s">
        <v>1</v>
      </c>
      <c r="D16" s="12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5"/>
      <c r="AJ16" s="17">
        <f t="shared" si="0"/>
        <v>0</v>
      </c>
      <c r="AN16" s="4"/>
    </row>
    <row r="17" spans="1:41" s="3" customFormat="1" ht="15" customHeight="1">
      <c r="A17" s="251"/>
      <c r="B17" s="254"/>
      <c r="C17" s="65" t="s">
        <v>2</v>
      </c>
      <c r="D17" s="26"/>
      <c r="E17" s="27"/>
      <c r="F17" s="27"/>
      <c r="G17" s="27"/>
      <c r="H17" s="27"/>
      <c r="I17" s="27"/>
      <c r="J17" s="27"/>
      <c r="K17" s="27"/>
      <c r="L17" s="27"/>
      <c r="M17" s="27">
        <v>5</v>
      </c>
      <c r="N17" s="27"/>
      <c r="O17" s="27">
        <v>2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8"/>
      <c r="AJ17" s="86">
        <f t="shared" si="0"/>
        <v>7</v>
      </c>
      <c r="AN17" s="87" t="s">
        <v>16</v>
      </c>
      <c r="AO17" s="88"/>
    </row>
    <row r="18" spans="1:41" s="3" customFormat="1" ht="15" customHeight="1">
      <c r="A18" s="251"/>
      <c r="B18" s="254" t="s">
        <v>17</v>
      </c>
      <c r="C18" s="65" t="s">
        <v>1</v>
      </c>
      <c r="D18" s="11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3"/>
      <c r="AJ18" s="16">
        <f t="shared" si="0"/>
        <v>0</v>
      </c>
      <c r="AN18" s="89" t="s">
        <v>29</v>
      </c>
      <c r="AO18" s="90">
        <f>+AJ8+AJ9+AJ20+AJ21+AJ32+AJ33+AJ44+AJ45</f>
        <v>0</v>
      </c>
    </row>
    <row r="19" spans="1:41" s="3" customFormat="1" ht="15" customHeight="1">
      <c r="A19" s="251"/>
      <c r="B19" s="254"/>
      <c r="C19" s="65" t="s">
        <v>2</v>
      </c>
      <c r="D19" s="10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>
        <v>2</v>
      </c>
      <c r="V19" s="29"/>
      <c r="W19" s="29"/>
      <c r="X19" s="29"/>
      <c r="Y19" s="29">
        <v>2</v>
      </c>
      <c r="Z19" s="29">
        <v>1</v>
      </c>
      <c r="AA19" s="29"/>
      <c r="AB19" s="29"/>
      <c r="AC19" s="29"/>
      <c r="AD19" s="29"/>
      <c r="AE19" s="29">
        <v>2</v>
      </c>
      <c r="AF19" s="29"/>
      <c r="AG19" s="29"/>
      <c r="AH19" s="30"/>
      <c r="AJ19" s="15">
        <f t="shared" si="0"/>
        <v>7</v>
      </c>
      <c r="AN19" s="89" t="s">
        <v>3</v>
      </c>
      <c r="AO19" s="90">
        <f>+AJ10+AJ11+AJ22+AJ23+AJ34+AJ35+AJ46+AJ47</f>
        <v>0</v>
      </c>
    </row>
    <row r="20" spans="1:41" s="3" customFormat="1" ht="15" customHeight="1">
      <c r="A20" s="251"/>
      <c r="B20" s="254" t="s">
        <v>16</v>
      </c>
      <c r="C20" s="65" t="s">
        <v>1</v>
      </c>
      <c r="D20" s="11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3"/>
      <c r="AJ20" s="16">
        <f t="shared" si="0"/>
        <v>0</v>
      </c>
      <c r="AN20" s="91" t="s">
        <v>4</v>
      </c>
      <c r="AO20" s="92">
        <f>+AJ12+AJ13+AJ24+AJ25+AJ36+AJ37+AJ48+AJ49</f>
        <v>0</v>
      </c>
    </row>
    <row r="21" spans="1:36" s="3" customFormat="1" ht="15" customHeight="1">
      <c r="A21" s="251"/>
      <c r="B21" s="254"/>
      <c r="C21" s="65" t="s">
        <v>2</v>
      </c>
      <c r="D21" s="26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8"/>
      <c r="AJ21" s="86">
        <f t="shared" si="0"/>
        <v>0</v>
      </c>
    </row>
    <row r="22" spans="1:36" s="3" customFormat="1" ht="15" customHeight="1">
      <c r="A22" s="251"/>
      <c r="B22" s="254" t="s">
        <v>18</v>
      </c>
      <c r="C22" s="65" t="s">
        <v>1</v>
      </c>
      <c r="D22" s="11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3"/>
      <c r="AJ22" s="16">
        <f t="shared" si="0"/>
        <v>0</v>
      </c>
    </row>
    <row r="23" spans="1:36" s="3" customFormat="1" ht="15" customHeight="1">
      <c r="A23" s="251"/>
      <c r="B23" s="254"/>
      <c r="C23" s="65" t="s">
        <v>2</v>
      </c>
      <c r="D23" s="11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3"/>
      <c r="AJ23" s="16">
        <f t="shared" si="0"/>
        <v>0</v>
      </c>
    </row>
    <row r="24" spans="1:36" s="3" customFormat="1" ht="15" customHeight="1">
      <c r="A24" s="251"/>
      <c r="B24" s="254" t="s">
        <v>13</v>
      </c>
      <c r="C24" s="65" t="s">
        <v>1</v>
      </c>
      <c r="D24" s="12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5"/>
      <c r="AJ24" s="17">
        <f t="shared" si="0"/>
        <v>0</v>
      </c>
    </row>
    <row r="25" spans="1:36" s="3" customFormat="1" ht="15" customHeight="1" thickBot="1">
      <c r="A25" s="252"/>
      <c r="B25" s="255"/>
      <c r="C25" s="66" t="s">
        <v>2</v>
      </c>
      <c r="D25" s="13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2"/>
      <c r="AJ25" s="18">
        <f t="shared" si="0"/>
        <v>0</v>
      </c>
    </row>
    <row r="26" spans="1:36" s="3" customFormat="1" ht="15" customHeight="1">
      <c r="A26" s="256" t="s">
        <v>33</v>
      </c>
      <c r="B26" s="247" t="s">
        <v>14</v>
      </c>
      <c r="C26" s="61" t="s">
        <v>1</v>
      </c>
      <c r="D26" s="34"/>
      <c r="E26" s="33"/>
      <c r="F26" s="33"/>
      <c r="G26" s="33"/>
      <c r="H26" s="33"/>
      <c r="I26" s="33"/>
      <c r="J26" s="33">
        <v>2</v>
      </c>
      <c r="K26" s="33"/>
      <c r="L26" s="33"/>
      <c r="M26" s="33">
        <v>2</v>
      </c>
      <c r="N26" s="33"/>
      <c r="O26" s="33"/>
      <c r="P26" s="33"/>
      <c r="Q26" s="33"/>
      <c r="R26" s="33"/>
      <c r="S26" s="33">
        <v>2</v>
      </c>
      <c r="T26" s="33"/>
      <c r="U26" s="33"/>
      <c r="V26" s="33"/>
      <c r="W26" s="33"/>
      <c r="X26" s="33"/>
      <c r="Y26" s="33"/>
      <c r="Z26" s="33">
        <v>2</v>
      </c>
      <c r="AA26" s="33"/>
      <c r="AB26" s="33"/>
      <c r="AC26" s="33"/>
      <c r="AD26" s="33"/>
      <c r="AE26" s="33">
        <v>1</v>
      </c>
      <c r="AF26" s="33">
        <v>2</v>
      </c>
      <c r="AG26" s="33"/>
      <c r="AH26" s="35"/>
      <c r="AJ26" s="80">
        <f t="shared" si="0"/>
        <v>11</v>
      </c>
    </row>
    <row r="27" spans="1:36" s="3" customFormat="1" ht="15" customHeight="1">
      <c r="A27" s="257"/>
      <c r="B27" s="248"/>
      <c r="C27" s="62" t="s">
        <v>2</v>
      </c>
      <c r="D27" s="37"/>
      <c r="E27" s="36"/>
      <c r="F27" s="36">
        <v>2</v>
      </c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8"/>
      <c r="AJ27" s="81">
        <f t="shared" si="0"/>
        <v>2</v>
      </c>
    </row>
    <row r="28" spans="1:36" s="3" customFormat="1" ht="15" customHeight="1">
      <c r="A28" s="257"/>
      <c r="B28" s="248" t="s">
        <v>15</v>
      </c>
      <c r="C28" s="62" t="s">
        <v>1</v>
      </c>
      <c r="D28" s="39">
        <v>2</v>
      </c>
      <c r="E28" s="40"/>
      <c r="F28" s="40">
        <v>1</v>
      </c>
      <c r="G28" s="40"/>
      <c r="H28" s="40"/>
      <c r="I28" s="40"/>
      <c r="J28" s="40"/>
      <c r="K28" s="40"/>
      <c r="L28" s="40">
        <v>2</v>
      </c>
      <c r="M28" s="40"/>
      <c r="N28" s="40"/>
      <c r="O28" s="40"/>
      <c r="P28" s="40"/>
      <c r="Q28" s="40"/>
      <c r="R28" s="40"/>
      <c r="S28" s="40"/>
      <c r="T28" s="40">
        <v>2</v>
      </c>
      <c r="U28" s="40">
        <v>2</v>
      </c>
      <c r="V28" s="40">
        <v>2</v>
      </c>
      <c r="W28" s="40"/>
      <c r="X28" s="40">
        <v>3</v>
      </c>
      <c r="Y28" s="40">
        <v>2</v>
      </c>
      <c r="Z28" s="40">
        <v>2</v>
      </c>
      <c r="AA28" s="40">
        <v>7</v>
      </c>
      <c r="AB28" s="40"/>
      <c r="AC28" s="40"/>
      <c r="AD28" s="40"/>
      <c r="AE28" s="40">
        <v>1</v>
      </c>
      <c r="AF28" s="40">
        <v>2</v>
      </c>
      <c r="AG28" s="40"/>
      <c r="AH28" s="41"/>
      <c r="AJ28" s="82">
        <f t="shared" si="0"/>
        <v>28</v>
      </c>
    </row>
    <row r="29" spans="1:36" s="3" customFormat="1" ht="15" customHeight="1">
      <c r="A29" s="257"/>
      <c r="B29" s="248"/>
      <c r="C29" s="62" t="s">
        <v>2</v>
      </c>
      <c r="D29" s="42"/>
      <c r="E29" s="43"/>
      <c r="F29" s="43"/>
      <c r="G29" s="43"/>
      <c r="H29" s="43"/>
      <c r="I29" s="43"/>
      <c r="J29" s="43">
        <v>1</v>
      </c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4"/>
      <c r="AJ29" s="83">
        <f t="shared" si="0"/>
        <v>1</v>
      </c>
    </row>
    <row r="30" spans="1:36" s="3" customFormat="1" ht="15" customHeight="1">
      <c r="A30" s="257"/>
      <c r="B30" s="248" t="s">
        <v>17</v>
      </c>
      <c r="C30" s="62" t="s">
        <v>1</v>
      </c>
      <c r="D30" s="37">
        <v>2</v>
      </c>
      <c r="E30" s="36">
        <v>5</v>
      </c>
      <c r="F30" s="36">
        <v>1</v>
      </c>
      <c r="G30" s="36"/>
      <c r="H30" s="36">
        <v>2</v>
      </c>
      <c r="I30" s="36"/>
      <c r="J30" s="36">
        <v>2</v>
      </c>
      <c r="K30" s="36"/>
      <c r="L30" s="36"/>
      <c r="M30" s="36">
        <v>2</v>
      </c>
      <c r="N30" s="36"/>
      <c r="O30" s="36"/>
      <c r="P30" s="36"/>
      <c r="Q30" s="36"/>
      <c r="R30" s="36"/>
      <c r="S30" s="36">
        <v>3</v>
      </c>
      <c r="T30" s="36">
        <v>10</v>
      </c>
      <c r="U30" s="36"/>
      <c r="V30" s="36"/>
      <c r="W30" s="36"/>
      <c r="X30" s="36"/>
      <c r="Y30" s="36"/>
      <c r="Z30" s="36"/>
      <c r="AA30" s="36">
        <v>4</v>
      </c>
      <c r="AB30" s="36">
        <v>5</v>
      </c>
      <c r="AC30" s="36">
        <v>1</v>
      </c>
      <c r="AD30" s="36"/>
      <c r="AE30" s="36">
        <v>1</v>
      </c>
      <c r="AF30" s="36">
        <v>5</v>
      </c>
      <c r="AG30" s="36"/>
      <c r="AH30" s="38"/>
      <c r="AJ30" s="81">
        <f t="shared" si="0"/>
        <v>43</v>
      </c>
    </row>
    <row r="31" spans="1:36" s="3" customFormat="1" ht="15" customHeight="1">
      <c r="A31" s="257"/>
      <c r="B31" s="248"/>
      <c r="C31" s="62" t="s">
        <v>2</v>
      </c>
      <c r="D31" s="45"/>
      <c r="E31" s="46"/>
      <c r="F31" s="46"/>
      <c r="G31" s="46"/>
      <c r="H31" s="46"/>
      <c r="I31" s="46"/>
      <c r="J31" s="46"/>
      <c r="K31" s="46"/>
      <c r="L31" s="46"/>
      <c r="M31" s="46">
        <v>1</v>
      </c>
      <c r="N31" s="46"/>
      <c r="O31" s="46"/>
      <c r="P31" s="46"/>
      <c r="Q31" s="46"/>
      <c r="R31" s="46"/>
      <c r="S31" s="46"/>
      <c r="T31" s="46">
        <v>1</v>
      </c>
      <c r="U31" s="46"/>
      <c r="V31" s="46"/>
      <c r="W31" s="46"/>
      <c r="X31" s="46"/>
      <c r="Y31" s="46"/>
      <c r="Z31" s="46"/>
      <c r="AA31" s="46"/>
      <c r="AB31" s="46"/>
      <c r="AC31" s="46">
        <v>3</v>
      </c>
      <c r="AD31" s="46"/>
      <c r="AE31" s="46"/>
      <c r="AF31" s="46"/>
      <c r="AG31" s="46"/>
      <c r="AH31" s="47"/>
      <c r="AJ31" s="84">
        <f t="shared" si="0"/>
        <v>5</v>
      </c>
    </row>
    <row r="32" spans="1:36" s="3" customFormat="1" ht="15" customHeight="1">
      <c r="A32" s="257"/>
      <c r="B32" s="248" t="s">
        <v>16</v>
      </c>
      <c r="C32" s="62" t="s">
        <v>1</v>
      </c>
      <c r="D32" s="37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8"/>
      <c r="AJ32" s="81">
        <f t="shared" si="0"/>
        <v>0</v>
      </c>
    </row>
    <row r="33" spans="1:36" s="3" customFormat="1" ht="15" customHeight="1">
      <c r="A33" s="257"/>
      <c r="B33" s="248"/>
      <c r="C33" s="62" t="s">
        <v>2</v>
      </c>
      <c r="D33" s="42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4"/>
      <c r="AJ33" s="83">
        <f t="shared" si="0"/>
        <v>0</v>
      </c>
    </row>
    <row r="34" spans="1:36" s="3" customFormat="1" ht="15" customHeight="1">
      <c r="A34" s="257"/>
      <c r="B34" s="248" t="s">
        <v>18</v>
      </c>
      <c r="C34" s="62" t="s">
        <v>1</v>
      </c>
      <c r="D34" s="37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8"/>
      <c r="AJ34" s="81">
        <f t="shared" si="0"/>
        <v>0</v>
      </c>
    </row>
    <row r="35" spans="1:36" s="3" customFormat="1" ht="15" customHeight="1">
      <c r="A35" s="257"/>
      <c r="B35" s="248"/>
      <c r="C35" s="62" t="s">
        <v>2</v>
      </c>
      <c r="D35" s="37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8"/>
      <c r="AJ35" s="81">
        <f t="shared" si="0"/>
        <v>0</v>
      </c>
    </row>
    <row r="36" spans="1:36" s="3" customFormat="1" ht="15" customHeight="1">
      <c r="A36" s="257"/>
      <c r="B36" s="248" t="s">
        <v>13</v>
      </c>
      <c r="C36" s="62" t="s">
        <v>1</v>
      </c>
      <c r="D36" s="39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1"/>
      <c r="AJ36" s="82">
        <f t="shared" si="0"/>
        <v>0</v>
      </c>
    </row>
    <row r="37" spans="1:36" s="3" customFormat="1" ht="15" customHeight="1" thickBot="1">
      <c r="A37" s="258"/>
      <c r="B37" s="249"/>
      <c r="C37" s="63" t="s">
        <v>2</v>
      </c>
      <c r="D37" s="49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50"/>
      <c r="AJ37" s="85">
        <f t="shared" si="0"/>
        <v>0</v>
      </c>
    </row>
    <row r="38" spans="1:36" s="3" customFormat="1" ht="15" customHeight="1">
      <c r="A38" s="250" t="s">
        <v>34</v>
      </c>
      <c r="B38" s="253" t="s">
        <v>14</v>
      </c>
      <c r="C38" s="64" t="s">
        <v>1</v>
      </c>
      <c r="D38" s="9">
        <v>2</v>
      </c>
      <c r="E38" s="20">
        <v>1</v>
      </c>
      <c r="F38" s="20">
        <v>1</v>
      </c>
      <c r="G38" s="20"/>
      <c r="H38" s="20"/>
      <c r="I38" s="20"/>
      <c r="J38" s="20">
        <v>1</v>
      </c>
      <c r="K38" s="20">
        <v>3</v>
      </c>
      <c r="L38" s="20">
        <v>3</v>
      </c>
      <c r="M38" s="20"/>
      <c r="N38" s="20">
        <v>2</v>
      </c>
      <c r="O38" s="20"/>
      <c r="P38" s="20"/>
      <c r="Q38" s="20"/>
      <c r="R38" s="20"/>
      <c r="S38" s="20"/>
      <c r="T38" s="20"/>
      <c r="U38" s="20">
        <v>3</v>
      </c>
      <c r="V38" s="20"/>
      <c r="W38" s="20"/>
      <c r="X38" s="20">
        <v>5</v>
      </c>
      <c r="Y38" s="20">
        <v>2</v>
      </c>
      <c r="Z38" s="20">
        <v>3</v>
      </c>
      <c r="AA38" s="20">
        <v>2</v>
      </c>
      <c r="AB38" s="20">
        <v>6</v>
      </c>
      <c r="AC38" s="20">
        <v>2</v>
      </c>
      <c r="AD38" s="20"/>
      <c r="AE38" s="20"/>
      <c r="AF38" s="20">
        <v>1</v>
      </c>
      <c r="AG38" s="20">
        <v>1</v>
      </c>
      <c r="AH38" s="21"/>
      <c r="AJ38" s="14">
        <f t="shared" si="0"/>
        <v>38</v>
      </c>
    </row>
    <row r="39" spans="1:36" s="3" customFormat="1" ht="15" customHeight="1">
      <c r="A39" s="251"/>
      <c r="B39" s="254"/>
      <c r="C39" s="65" t="s">
        <v>2</v>
      </c>
      <c r="D39" s="11">
        <v>3</v>
      </c>
      <c r="E39" s="22">
        <v>4</v>
      </c>
      <c r="F39" s="22">
        <v>6</v>
      </c>
      <c r="G39" s="22"/>
      <c r="H39" s="22">
        <v>3</v>
      </c>
      <c r="I39" s="22"/>
      <c r="J39" s="22">
        <v>2</v>
      </c>
      <c r="K39" s="22">
        <v>3</v>
      </c>
      <c r="L39" s="22">
        <v>4</v>
      </c>
      <c r="M39" s="22">
        <v>8</v>
      </c>
      <c r="N39" s="22">
        <v>3</v>
      </c>
      <c r="O39" s="22">
        <v>4</v>
      </c>
      <c r="P39" s="22"/>
      <c r="Q39" s="22">
        <v>4</v>
      </c>
      <c r="R39" s="22">
        <v>4</v>
      </c>
      <c r="S39" s="22">
        <v>1</v>
      </c>
      <c r="T39" s="22">
        <v>8</v>
      </c>
      <c r="U39" s="22">
        <v>8</v>
      </c>
      <c r="V39" s="22"/>
      <c r="W39" s="22"/>
      <c r="X39" s="22">
        <v>1</v>
      </c>
      <c r="Y39" s="22">
        <v>5</v>
      </c>
      <c r="Z39" s="22">
        <v>2</v>
      </c>
      <c r="AA39" s="22">
        <v>7</v>
      </c>
      <c r="AB39" s="22">
        <v>4</v>
      </c>
      <c r="AC39" s="22">
        <v>6</v>
      </c>
      <c r="AD39" s="22"/>
      <c r="AE39" s="22">
        <v>2</v>
      </c>
      <c r="AF39" s="22">
        <v>4</v>
      </c>
      <c r="AG39" s="22">
        <v>3</v>
      </c>
      <c r="AH39" s="23"/>
      <c r="AJ39" s="16">
        <f t="shared" si="0"/>
        <v>99</v>
      </c>
    </row>
    <row r="40" spans="1:36" s="3" customFormat="1" ht="15" customHeight="1">
      <c r="A40" s="251"/>
      <c r="B40" s="254" t="s">
        <v>15</v>
      </c>
      <c r="C40" s="65" t="s">
        <v>1</v>
      </c>
      <c r="D40" s="12">
        <v>3</v>
      </c>
      <c r="E40" s="24">
        <v>1</v>
      </c>
      <c r="F40" s="24"/>
      <c r="G40" s="24">
        <v>10</v>
      </c>
      <c r="H40" s="24">
        <v>3</v>
      </c>
      <c r="I40" s="24"/>
      <c r="J40" s="24">
        <v>2</v>
      </c>
      <c r="K40" s="24">
        <v>4</v>
      </c>
      <c r="L40" s="24">
        <v>5</v>
      </c>
      <c r="M40" s="24">
        <v>7</v>
      </c>
      <c r="N40" s="24">
        <v>17</v>
      </c>
      <c r="O40" s="24">
        <v>1</v>
      </c>
      <c r="P40" s="24"/>
      <c r="Q40" s="24">
        <v>4</v>
      </c>
      <c r="R40" s="24"/>
      <c r="S40" s="24">
        <v>2</v>
      </c>
      <c r="T40" s="24"/>
      <c r="U40" s="24">
        <v>5</v>
      </c>
      <c r="V40" s="24">
        <v>1</v>
      </c>
      <c r="W40" s="24"/>
      <c r="X40" s="24"/>
      <c r="Y40" s="24">
        <v>1</v>
      </c>
      <c r="Z40" s="24"/>
      <c r="AA40" s="24">
        <v>4</v>
      </c>
      <c r="AB40" s="24"/>
      <c r="AC40" s="24"/>
      <c r="AD40" s="24"/>
      <c r="AE40" s="24"/>
      <c r="AF40" s="24">
        <v>1</v>
      </c>
      <c r="AG40" s="24">
        <v>2</v>
      </c>
      <c r="AH40" s="25"/>
      <c r="AJ40" s="17">
        <f t="shared" si="0"/>
        <v>73</v>
      </c>
    </row>
    <row r="41" spans="1:36" s="3" customFormat="1" ht="15" customHeight="1">
      <c r="A41" s="251"/>
      <c r="B41" s="254"/>
      <c r="C41" s="65" t="s">
        <v>2</v>
      </c>
      <c r="D41" s="26">
        <v>12</v>
      </c>
      <c r="E41" s="27">
        <v>5</v>
      </c>
      <c r="F41" s="27">
        <v>18</v>
      </c>
      <c r="G41" s="27">
        <v>14</v>
      </c>
      <c r="H41" s="27">
        <v>5</v>
      </c>
      <c r="I41" s="27"/>
      <c r="J41" s="27">
        <v>4</v>
      </c>
      <c r="K41" s="27">
        <v>3</v>
      </c>
      <c r="L41" s="27"/>
      <c r="M41" s="27">
        <v>7</v>
      </c>
      <c r="N41" s="27">
        <v>13</v>
      </c>
      <c r="O41" s="27"/>
      <c r="P41" s="27"/>
      <c r="Q41" s="27">
        <v>2</v>
      </c>
      <c r="R41" s="27">
        <v>3</v>
      </c>
      <c r="S41" s="27">
        <v>3</v>
      </c>
      <c r="T41" s="27">
        <v>4</v>
      </c>
      <c r="U41" s="27">
        <v>4</v>
      </c>
      <c r="V41" s="27">
        <v>1</v>
      </c>
      <c r="W41" s="27"/>
      <c r="X41" s="27">
        <v>6</v>
      </c>
      <c r="Y41" s="27">
        <v>2</v>
      </c>
      <c r="Z41" s="27">
        <v>4</v>
      </c>
      <c r="AA41" s="27">
        <v>10</v>
      </c>
      <c r="AB41" s="27">
        <v>9</v>
      </c>
      <c r="AC41" s="27"/>
      <c r="AD41" s="27"/>
      <c r="AE41" s="27">
        <v>2</v>
      </c>
      <c r="AF41" s="27">
        <v>5</v>
      </c>
      <c r="AG41" s="27">
        <v>1</v>
      </c>
      <c r="AH41" s="28"/>
      <c r="AJ41" s="86">
        <f t="shared" si="0"/>
        <v>137</v>
      </c>
    </row>
    <row r="42" spans="1:36" s="3" customFormat="1" ht="15" customHeight="1">
      <c r="A42" s="251"/>
      <c r="B42" s="254" t="s">
        <v>17</v>
      </c>
      <c r="C42" s="65" t="s">
        <v>1</v>
      </c>
      <c r="D42" s="11">
        <v>1</v>
      </c>
      <c r="E42" s="22"/>
      <c r="F42" s="22">
        <v>5</v>
      </c>
      <c r="G42" s="22"/>
      <c r="H42" s="22">
        <v>11</v>
      </c>
      <c r="I42" s="22"/>
      <c r="J42" s="22">
        <v>6</v>
      </c>
      <c r="K42" s="22">
        <v>4</v>
      </c>
      <c r="L42" s="22"/>
      <c r="M42" s="22">
        <v>3</v>
      </c>
      <c r="N42" s="22"/>
      <c r="O42" s="22">
        <v>4</v>
      </c>
      <c r="P42" s="22"/>
      <c r="Q42" s="22"/>
      <c r="R42" s="22">
        <v>4</v>
      </c>
      <c r="S42" s="22">
        <v>4</v>
      </c>
      <c r="T42" s="22">
        <v>16</v>
      </c>
      <c r="U42" s="22">
        <v>7</v>
      </c>
      <c r="V42" s="22">
        <v>6</v>
      </c>
      <c r="W42" s="22"/>
      <c r="X42" s="22">
        <v>1</v>
      </c>
      <c r="Y42" s="22">
        <v>1</v>
      </c>
      <c r="Z42" s="22">
        <v>3</v>
      </c>
      <c r="AA42" s="22">
        <v>7</v>
      </c>
      <c r="AB42" s="22">
        <v>2</v>
      </c>
      <c r="AC42" s="22">
        <v>2</v>
      </c>
      <c r="AD42" s="22"/>
      <c r="AE42" s="22">
        <v>3</v>
      </c>
      <c r="AF42" s="22">
        <v>11</v>
      </c>
      <c r="AG42" s="22">
        <v>3</v>
      </c>
      <c r="AH42" s="23"/>
      <c r="AJ42" s="16">
        <f t="shared" si="0"/>
        <v>104</v>
      </c>
    </row>
    <row r="43" spans="1:36" s="3" customFormat="1" ht="15" customHeight="1">
      <c r="A43" s="251"/>
      <c r="B43" s="254"/>
      <c r="C43" s="65" t="s">
        <v>2</v>
      </c>
      <c r="D43" s="10">
        <v>12</v>
      </c>
      <c r="E43" s="29">
        <v>13</v>
      </c>
      <c r="F43" s="29">
        <v>16</v>
      </c>
      <c r="G43" s="29"/>
      <c r="H43" s="29">
        <v>2</v>
      </c>
      <c r="I43" s="29"/>
      <c r="J43" s="29">
        <v>10</v>
      </c>
      <c r="K43" s="29">
        <v>5</v>
      </c>
      <c r="L43" s="29">
        <v>3</v>
      </c>
      <c r="M43" s="29">
        <v>20</v>
      </c>
      <c r="N43" s="29">
        <v>8</v>
      </c>
      <c r="O43" s="29">
        <v>4</v>
      </c>
      <c r="P43" s="29"/>
      <c r="Q43" s="29">
        <v>5</v>
      </c>
      <c r="R43" s="29">
        <v>2</v>
      </c>
      <c r="S43" s="29">
        <v>3</v>
      </c>
      <c r="T43" s="29">
        <v>10</v>
      </c>
      <c r="U43" s="29">
        <v>12</v>
      </c>
      <c r="V43" s="29">
        <v>3</v>
      </c>
      <c r="W43" s="29"/>
      <c r="X43" s="29">
        <v>3</v>
      </c>
      <c r="Y43" s="29">
        <v>10</v>
      </c>
      <c r="Z43" s="29">
        <v>6</v>
      </c>
      <c r="AA43" s="29">
        <v>20</v>
      </c>
      <c r="AB43" s="29">
        <v>28</v>
      </c>
      <c r="AC43" s="29">
        <v>6</v>
      </c>
      <c r="AD43" s="29"/>
      <c r="AE43" s="29">
        <v>9</v>
      </c>
      <c r="AF43" s="29">
        <v>3</v>
      </c>
      <c r="AG43" s="29">
        <v>12</v>
      </c>
      <c r="AH43" s="30"/>
      <c r="AJ43" s="15">
        <f t="shared" si="0"/>
        <v>225</v>
      </c>
    </row>
    <row r="44" spans="1:36" s="3" customFormat="1" ht="15" customHeight="1">
      <c r="A44" s="251"/>
      <c r="B44" s="254" t="s">
        <v>16</v>
      </c>
      <c r="C44" s="65" t="s">
        <v>1</v>
      </c>
      <c r="D44" s="11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3"/>
      <c r="AJ44" s="16">
        <f t="shared" si="0"/>
        <v>0</v>
      </c>
    </row>
    <row r="45" spans="1:36" s="3" customFormat="1" ht="15" customHeight="1">
      <c r="A45" s="251"/>
      <c r="B45" s="254"/>
      <c r="C45" s="65" t="s">
        <v>2</v>
      </c>
      <c r="D45" s="26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8"/>
      <c r="AJ45" s="86">
        <f t="shared" si="0"/>
        <v>0</v>
      </c>
    </row>
    <row r="46" spans="1:36" s="3" customFormat="1" ht="15" customHeight="1">
      <c r="A46" s="251"/>
      <c r="B46" s="254" t="s">
        <v>18</v>
      </c>
      <c r="C46" s="65" t="s">
        <v>1</v>
      </c>
      <c r="D46" s="11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3"/>
      <c r="AJ46" s="16">
        <f t="shared" si="0"/>
        <v>0</v>
      </c>
    </row>
    <row r="47" spans="1:36" s="3" customFormat="1" ht="15" customHeight="1">
      <c r="A47" s="251"/>
      <c r="B47" s="254"/>
      <c r="C47" s="65" t="s">
        <v>2</v>
      </c>
      <c r="D47" s="11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3"/>
      <c r="AJ47" s="16">
        <f t="shared" si="0"/>
        <v>0</v>
      </c>
    </row>
    <row r="48" spans="1:36" s="3" customFormat="1" ht="15" customHeight="1">
      <c r="A48" s="251"/>
      <c r="B48" s="254" t="s">
        <v>13</v>
      </c>
      <c r="C48" s="65" t="s">
        <v>1</v>
      </c>
      <c r="D48" s="12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5"/>
      <c r="AJ48" s="17">
        <f t="shared" si="0"/>
        <v>0</v>
      </c>
    </row>
    <row r="49" spans="1:36" s="3" customFormat="1" ht="15" customHeight="1" thickBot="1">
      <c r="A49" s="252"/>
      <c r="B49" s="255"/>
      <c r="C49" s="66" t="s">
        <v>2</v>
      </c>
      <c r="D49" s="13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2"/>
      <c r="AJ49" s="18">
        <f t="shared" si="0"/>
        <v>0</v>
      </c>
    </row>
    <row r="50" spans="1:36" s="3" customFormat="1" ht="15" customHeight="1" thickBot="1">
      <c r="A50" s="2"/>
      <c r="B50" s="7"/>
      <c r="C50" s="8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J50" s="7"/>
    </row>
    <row r="51" spans="1:36" s="3" customFormat="1" ht="15" customHeight="1">
      <c r="A51" s="210" t="s">
        <v>8</v>
      </c>
      <c r="B51" s="211"/>
      <c r="C51" s="21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J51" s="75"/>
    </row>
    <row r="52" spans="1:36" s="3" customFormat="1" ht="15" customHeight="1">
      <c r="A52" s="212" t="s">
        <v>14</v>
      </c>
      <c r="B52" s="244"/>
      <c r="C52" s="67" t="s">
        <v>1</v>
      </c>
      <c r="D52" s="57">
        <f>D2+D6+D10+D12+D14+D18+D22+D24+D26+D30+D34+D36+D38+D42+D46+D48</f>
        <v>5</v>
      </c>
      <c r="E52" s="57">
        <f aca="true" t="shared" si="1" ref="E52:AH52">E2+E6+E10+E12+E14+E18+E22+E24+E26+E30+E34+E36+E38+E42+E46+E48</f>
        <v>6</v>
      </c>
      <c r="F52" s="57">
        <f t="shared" si="1"/>
        <v>7</v>
      </c>
      <c r="G52" s="57">
        <f t="shared" si="1"/>
        <v>0</v>
      </c>
      <c r="H52" s="57">
        <f t="shared" si="1"/>
        <v>13</v>
      </c>
      <c r="I52" s="57">
        <f t="shared" si="1"/>
        <v>0</v>
      </c>
      <c r="J52" s="57">
        <f t="shared" si="1"/>
        <v>11</v>
      </c>
      <c r="K52" s="57">
        <f t="shared" si="1"/>
        <v>7</v>
      </c>
      <c r="L52" s="57">
        <f t="shared" si="1"/>
        <v>3</v>
      </c>
      <c r="M52" s="57">
        <f t="shared" si="1"/>
        <v>7</v>
      </c>
      <c r="N52" s="57">
        <f t="shared" si="1"/>
        <v>2</v>
      </c>
      <c r="O52" s="57">
        <f t="shared" si="1"/>
        <v>4</v>
      </c>
      <c r="P52" s="57">
        <f t="shared" si="1"/>
        <v>0</v>
      </c>
      <c r="Q52" s="57">
        <f t="shared" si="1"/>
        <v>0</v>
      </c>
      <c r="R52" s="57">
        <f t="shared" si="1"/>
        <v>4</v>
      </c>
      <c r="S52" s="57">
        <f t="shared" si="1"/>
        <v>9</v>
      </c>
      <c r="T52" s="57">
        <f t="shared" si="1"/>
        <v>26</v>
      </c>
      <c r="U52" s="57">
        <f t="shared" si="1"/>
        <v>10</v>
      </c>
      <c r="V52" s="57">
        <f t="shared" si="1"/>
        <v>6</v>
      </c>
      <c r="W52" s="57">
        <f t="shared" si="1"/>
        <v>0</v>
      </c>
      <c r="X52" s="57">
        <f t="shared" si="1"/>
        <v>6</v>
      </c>
      <c r="Y52" s="57">
        <f t="shared" si="1"/>
        <v>3</v>
      </c>
      <c r="Z52" s="57">
        <f t="shared" si="1"/>
        <v>8</v>
      </c>
      <c r="AA52" s="57">
        <f t="shared" si="1"/>
        <v>13</v>
      </c>
      <c r="AB52" s="57">
        <f t="shared" si="1"/>
        <v>13</v>
      </c>
      <c r="AC52" s="57">
        <f t="shared" si="1"/>
        <v>5</v>
      </c>
      <c r="AD52" s="57">
        <f t="shared" si="1"/>
        <v>0</v>
      </c>
      <c r="AE52" s="57">
        <f t="shared" si="1"/>
        <v>5</v>
      </c>
      <c r="AF52" s="57">
        <f t="shared" si="1"/>
        <v>19</v>
      </c>
      <c r="AG52" s="57">
        <f t="shared" si="1"/>
        <v>4</v>
      </c>
      <c r="AH52" s="58">
        <f t="shared" si="1"/>
        <v>0</v>
      </c>
      <c r="AJ52" s="76">
        <f>AJ2+AJ6+AJ10+AJ12+AJ14+AJ18+AJ22+AJ24+AJ26+AJ30+AJ34+AJ36+AJ38+AJ42+AJ46+AJ48</f>
        <v>196</v>
      </c>
    </row>
    <row r="53" spans="1:36" s="3" customFormat="1" ht="15" customHeight="1">
      <c r="A53" s="245"/>
      <c r="B53" s="246"/>
      <c r="C53" s="68" t="s">
        <v>2</v>
      </c>
      <c r="D53" s="59">
        <f>D3+D7+D11+D13+D15+D19+D23+D25+D27+D31+D35+D37+D39+D43+D47+D49</f>
        <v>66</v>
      </c>
      <c r="E53" s="59">
        <f aca="true" t="shared" si="2" ref="E53:AH53">E3+E7+E11+E13+E15+E19+E23+E25+E27+E31+E35+E37+E39+E43+E47+E49</f>
        <v>68</v>
      </c>
      <c r="F53" s="59">
        <f t="shared" si="2"/>
        <v>48</v>
      </c>
      <c r="G53" s="59">
        <f t="shared" si="2"/>
        <v>0</v>
      </c>
      <c r="H53" s="59">
        <f t="shared" si="2"/>
        <v>19</v>
      </c>
      <c r="I53" s="59">
        <f t="shared" si="2"/>
        <v>0</v>
      </c>
      <c r="J53" s="59">
        <f t="shared" si="2"/>
        <v>28</v>
      </c>
      <c r="K53" s="59">
        <f t="shared" si="2"/>
        <v>40</v>
      </c>
      <c r="L53" s="59">
        <f t="shared" si="2"/>
        <v>34</v>
      </c>
      <c r="M53" s="59">
        <f t="shared" si="2"/>
        <v>58</v>
      </c>
      <c r="N53" s="59">
        <f t="shared" si="2"/>
        <v>31</v>
      </c>
      <c r="O53" s="59">
        <f t="shared" si="2"/>
        <v>23</v>
      </c>
      <c r="P53" s="59">
        <f t="shared" si="2"/>
        <v>0</v>
      </c>
      <c r="Q53" s="59">
        <f t="shared" si="2"/>
        <v>32</v>
      </c>
      <c r="R53" s="59">
        <f t="shared" si="2"/>
        <v>22</v>
      </c>
      <c r="S53" s="59">
        <f t="shared" si="2"/>
        <v>24</v>
      </c>
      <c r="T53" s="59">
        <f t="shared" si="2"/>
        <v>49</v>
      </c>
      <c r="U53" s="59">
        <f t="shared" si="2"/>
        <v>52</v>
      </c>
      <c r="V53" s="59">
        <f t="shared" si="2"/>
        <v>13</v>
      </c>
      <c r="W53" s="59">
        <f t="shared" si="2"/>
        <v>0</v>
      </c>
      <c r="X53" s="59">
        <f t="shared" si="2"/>
        <v>17</v>
      </c>
      <c r="Y53" s="59">
        <f t="shared" si="2"/>
        <v>38</v>
      </c>
      <c r="Z53" s="59">
        <f t="shared" si="2"/>
        <v>38</v>
      </c>
      <c r="AA53" s="59">
        <f t="shared" si="2"/>
        <v>52</v>
      </c>
      <c r="AB53" s="59">
        <f t="shared" si="2"/>
        <v>49</v>
      </c>
      <c r="AC53" s="59">
        <f t="shared" si="2"/>
        <v>37</v>
      </c>
      <c r="AD53" s="59">
        <f t="shared" si="2"/>
        <v>0</v>
      </c>
      <c r="AE53" s="59">
        <f t="shared" si="2"/>
        <v>23</v>
      </c>
      <c r="AF53" s="59">
        <f t="shared" si="2"/>
        <v>20</v>
      </c>
      <c r="AG53" s="59">
        <f t="shared" si="2"/>
        <v>35</v>
      </c>
      <c r="AH53" s="60">
        <f t="shared" si="2"/>
        <v>0</v>
      </c>
      <c r="AJ53" s="77">
        <f>AJ3+AJ7+AJ11+AJ13+AJ15+AJ19+AJ23+AJ25+AJ27+AJ31+AJ35+AJ37+AJ39+AJ43+AJ47+AJ49</f>
        <v>916</v>
      </c>
    </row>
    <row r="54" spans="1:36" s="3" customFormat="1" ht="15" customHeight="1">
      <c r="A54" s="212" t="s">
        <v>15</v>
      </c>
      <c r="B54" s="244"/>
      <c r="C54" s="67" t="s">
        <v>1</v>
      </c>
      <c r="D54" s="57">
        <f>D4+D6+D12+D16+D18+D24+D28+D30+D36+D40+D42+D48</f>
        <v>8</v>
      </c>
      <c r="E54" s="57">
        <f aca="true" t="shared" si="3" ref="E54:AH54">E4+E6+E12+E16+E18+E24+E28+E30+E36+E40+E42+E48</f>
        <v>6</v>
      </c>
      <c r="F54" s="57">
        <f t="shared" si="3"/>
        <v>7</v>
      </c>
      <c r="G54" s="57">
        <f t="shared" si="3"/>
        <v>10</v>
      </c>
      <c r="H54" s="57">
        <f t="shared" si="3"/>
        <v>16</v>
      </c>
      <c r="I54" s="57">
        <f t="shared" si="3"/>
        <v>0</v>
      </c>
      <c r="J54" s="57">
        <f t="shared" si="3"/>
        <v>10</v>
      </c>
      <c r="K54" s="57">
        <f t="shared" si="3"/>
        <v>8</v>
      </c>
      <c r="L54" s="57">
        <f t="shared" si="3"/>
        <v>7</v>
      </c>
      <c r="M54" s="57">
        <f t="shared" si="3"/>
        <v>12</v>
      </c>
      <c r="N54" s="57">
        <f t="shared" si="3"/>
        <v>17</v>
      </c>
      <c r="O54" s="57">
        <f t="shared" si="3"/>
        <v>5</v>
      </c>
      <c r="P54" s="57">
        <f t="shared" si="3"/>
        <v>0</v>
      </c>
      <c r="Q54" s="57">
        <f t="shared" si="3"/>
        <v>4</v>
      </c>
      <c r="R54" s="57">
        <f t="shared" si="3"/>
        <v>4</v>
      </c>
      <c r="S54" s="57">
        <f t="shared" si="3"/>
        <v>9</v>
      </c>
      <c r="T54" s="57">
        <f t="shared" si="3"/>
        <v>28</v>
      </c>
      <c r="U54" s="57">
        <f t="shared" si="3"/>
        <v>14</v>
      </c>
      <c r="V54" s="57">
        <f t="shared" si="3"/>
        <v>9</v>
      </c>
      <c r="W54" s="57">
        <f t="shared" si="3"/>
        <v>0</v>
      </c>
      <c r="X54" s="57">
        <f t="shared" si="3"/>
        <v>4</v>
      </c>
      <c r="Y54" s="57">
        <f t="shared" si="3"/>
        <v>4</v>
      </c>
      <c r="Z54" s="57">
        <f t="shared" si="3"/>
        <v>5</v>
      </c>
      <c r="AA54" s="57">
        <f t="shared" si="3"/>
        <v>22</v>
      </c>
      <c r="AB54" s="57">
        <f t="shared" si="3"/>
        <v>7</v>
      </c>
      <c r="AC54" s="57">
        <f t="shared" si="3"/>
        <v>3</v>
      </c>
      <c r="AD54" s="57">
        <f t="shared" si="3"/>
        <v>0</v>
      </c>
      <c r="AE54" s="57">
        <f t="shared" si="3"/>
        <v>5</v>
      </c>
      <c r="AF54" s="57">
        <f t="shared" si="3"/>
        <v>19</v>
      </c>
      <c r="AG54" s="57">
        <f t="shared" si="3"/>
        <v>5</v>
      </c>
      <c r="AH54" s="58">
        <f t="shared" si="3"/>
        <v>0</v>
      </c>
      <c r="AJ54" s="76">
        <f>AJ4+AJ6+AJ12+AJ16+AJ18+AJ24+AJ28+AJ30+AJ36+AJ40+AJ42+AJ48</f>
        <v>248</v>
      </c>
    </row>
    <row r="55" spans="1:36" s="3" customFormat="1" ht="15" customHeight="1">
      <c r="A55" s="245"/>
      <c r="B55" s="246"/>
      <c r="C55" s="68" t="s">
        <v>2</v>
      </c>
      <c r="D55" s="59">
        <f>D5+D7+D13+D17+D19+D25+D29+D31+D37+D41+D43+D49</f>
        <v>24</v>
      </c>
      <c r="E55" s="59">
        <f aca="true" t="shared" si="4" ref="E55:AH55">E5+E7+E13+E17+E19+E25+E29+E31+E37+E41+E43+E49</f>
        <v>18</v>
      </c>
      <c r="F55" s="59">
        <f t="shared" si="4"/>
        <v>34</v>
      </c>
      <c r="G55" s="59">
        <f t="shared" si="4"/>
        <v>14</v>
      </c>
      <c r="H55" s="59">
        <f t="shared" si="4"/>
        <v>7</v>
      </c>
      <c r="I55" s="59">
        <f t="shared" si="4"/>
        <v>0</v>
      </c>
      <c r="J55" s="59">
        <f t="shared" si="4"/>
        <v>15</v>
      </c>
      <c r="K55" s="59">
        <f t="shared" si="4"/>
        <v>8</v>
      </c>
      <c r="L55" s="59">
        <f t="shared" si="4"/>
        <v>3</v>
      </c>
      <c r="M55" s="59">
        <f t="shared" si="4"/>
        <v>33</v>
      </c>
      <c r="N55" s="59">
        <f t="shared" si="4"/>
        <v>21</v>
      </c>
      <c r="O55" s="59">
        <f t="shared" si="4"/>
        <v>6</v>
      </c>
      <c r="P55" s="59">
        <f t="shared" si="4"/>
        <v>0</v>
      </c>
      <c r="Q55" s="59">
        <f t="shared" si="4"/>
        <v>7</v>
      </c>
      <c r="R55" s="59">
        <f t="shared" si="4"/>
        <v>5</v>
      </c>
      <c r="S55" s="59">
        <f t="shared" si="4"/>
        <v>6</v>
      </c>
      <c r="T55" s="59">
        <f t="shared" si="4"/>
        <v>15</v>
      </c>
      <c r="U55" s="59">
        <f t="shared" si="4"/>
        <v>18</v>
      </c>
      <c r="V55" s="59">
        <f t="shared" si="4"/>
        <v>4</v>
      </c>
      <c r="W55" s="59">
        <f t="shared" si="4"/>
        <v>0</v>
      </c>
      <c r="X55" s="59">
        <f t="shared" si="4"/>
        <v>9</v>
      </c>
      <c r="Y55" s="59">
        <f t="shared" si="4"/>
        <v>14</v>
      </c>
      <c r="Z55" s="59">
        <f t="shared" si="4"/>
        <v>11</v>
      </c>
      <c r="AA55" s="59">
        <f t="shared" si="4"/>
        <v>30</v>
      </c>
      <c r="AB55" s="59">
        <f t="shared" si="4"/>
        <v>37</v>
      </c>
      <c r="AC55" s="59">
        <f t="shared" si="4"/>
        <v>9</v>
      </c>
      <c r="AD55" s="59">
        <f t="shared" si="4"/>
        <v>0</v>
      </c>
      <c r="AE55" s="59">
        <f t="shared" si="4"/>
        <v>13</v>
      </c>
      <c r="AF55" s="59">
        <f t="shared" si="4"/>
        <v>8</v>
      </c>
      <c r="AG55" s="59">
        <f t="shared" si="4"/>
        <v>13</v>
      </c>
      <c r="AH55" s="60">
        <f t="shared" si="4"/>
        <v>0</v>
      </c>
      <c r="AJ55" s="77">
        <f>AJ5+AJ7+AJ13+AJ17+AJ19+AJ25+AJ29+AJ31+AJ37+AJ41+AJ43+AJ49</f>
        <v>382</v>
      </c>
    </row>
    <row r="56" spans="1:36" s="3" customFormat="1" ht="15" customHeight="1">
      <c r="A56" s="216" t="s">
        <v>16</v>
      </c>
      <c r="B56" s="217"/>
      <c r="C56" s="69" t="s">
        <v>1</v>
      </c>
      <c r="D56" s="53">
        <f>D8+D10+D12+D20+D22+D24+D32+D34+D36+D44+D46+D48</f>
        <v>0</v>
      </c>
      <c r="E56" s="53">
        <f aca="true" t="shared" si="5" ref="E56:AH56">E8+E10+E12+E20+E22+E24+E32+E34+E36+E44+E46+E48</f>
        <v>0</v>
      </c>
      <c r="F56" s="53">
        <f t="shared" si="5"/>
        <v>0</v>
      </c>
      <c r="G56" s="53">
        <f t="shared" si="5"/>
        <v>0</v>
      </c>
      <c r="H56" s="53">
        <f t="shared" si="5"/>
        <v>0</v>
      </c>
      <c r="I56" s="53">
        <f t="shared" si="5"/>
        <v>0</v>
      </c>
      <c r="J56" s="53">
        <f t="shared" si="5"/>
        <v>0</v>
      </c>
      <c r="K56" s="53">
        <f t="shared" si="5"/>
        <v>0</v>
      </c>
      <c r="L56" s="53">
        <f t="shared" si="5"/>
        <v>0</v>
      </c>
      <c r="M56" s="53">
        <f t="shared" si="5"/>
        <v>0</v>
      </c>
      <c r="N56" s="53">
        <f t="shared" si="5"/>
        <v>0</v>
      </c>
      <c r="O56" s="53">
        <f t="shared" si="5"/>
        <v>0</v>
      </c>
      <c r="P56" s="53">
        <f t="shared" si="5"/>
        <v>0</v>
      </c>
      <c r="Q56" s="53">
        <f t="shared" si="5"/>
        <v>0</v>
      </c>
      <c r="R56" s="53">
        <f t="shared" si="5"/>
        <v>0</v>
      </c>
      <c r="S56" s="53">
        <f t="shared" si="5"/>
        <v>0</v>
      </c>
      <c r="T56" s="53">
        <f t="shared" si="5"/>
        <v>0</v>
      </c>
      <c r="U56" s="53">
        <f t="shared" si="5"/>
        <v>0</v>
      </c>
      <c r="V56" s="53">
        <f t="shared" si="5"/>
        <v>0</v>
      </c>
      <c r="W56" s="53">
        <f t="shared" si="5"/>
        <v>0</v>
      </c>
      <c r="X56" s="53">
        <f t="shared" si="5"/>
        <v>0</v>
      </c>
      <c r="Y56" s="53">
        <f t="shared" si="5"/>
        <v>0</v>
      </c>
      <c r="Z56" s="53">
        <f t="shared" si="5"/>
        <v>0</v>
      </c>
      <c r="AA56" s="53">
        <f t="shared" si="5"/>
        <v>0</v>
      </c>
      <c r="AB56" s="53">
        <f t="shared" si="5"/>
        <v>0</v>
      </c>
      <c r="AC56" s="53">
        <f t="shared" si="5"/>
        <v>0</v>
      </c>
      <c r="AD56" s="53">
        <f t="shared" si="5"/>
        <v>0</v>
      </c>
      <c r="AE56" s="53">
        <f t="shared" si="5"/>
        <v>0</v>
      </c>
      <c r="AF56" s="53">
        <f t="shared" si="5"/>
        <v>0</v>
      </c>
      <c r="AG56" s="53">
        <f t="shared" si="5"/>
        <v>0</v>
      </c>
      <c r="AH56" s="54">
        <f t="shared" si="5"/>
        <v>0</v>
      </c>
      <c r="AJ56" s="78">
        <f>AJ8+AJ10+AJ12+AJ20+AJ22+AJ24+AJ32+AJ34+AJ36+AJ44+AJ46+AJ48</f>
        <v>0</v>
      </c>
    </row>
    <row r="57" spans="1:36" s="3" customFormat="1" ht="15" customHeight="1" thickBot="1">
      <c r="A57" s="218"/>
      <c r="B57" s="219"/>
      <c r="C57" s="70" t="s">
        <v>2</v>
      </c>
      <c r="D57" s="55">
        <f>D9+D11+D13+D21+D23+D25+D33+D35+D37+D45+D47+D49</f>
        <v>0</v>
      </c>
      <c r="E57" s="55">
        <f aca="true" t="shared" si="6" ref="E57:AH57">E9+E11+E13+E21+E23+E25+E33+E35+E37+E45+E47+E49</f>
        <v>0</v>
      </c>
      <c r="F57" s="55">
        <f t="shared" si="6"/>
        <v>0</v>
      </c>
      <c r="G57" s="55">
        <f t="shared" si="6"/>
        <v>0</v>
      </c>
      <c r="H57" s="55">
        <f t="shared" si="6"/>
        <v>0</v>
      </c>
      <c r="I57" s="55">
        <f t="shared" si="6"/>
        <v>0</v>
      </c>
      <c r="J57" s="55">
        <f t="shared" si="6"/>
        <v>0</v>
      </c>
      <c r="K57" s="55">
        <f t="shared" si="6"/>
        <v>0</v>
      </c>
      <c r="L57" s="55">
        <f t="shared" si="6"/>
        <v>0</v>
      </c>
      <c r="M57" s="55">
        <f t="shared" si="6"/>
        <v>0</v>
      </c>
      <c r="N57" s="55">
        <f t="shared" si="6"/>
        <v>0</v>
      </c>
      <c r="O57" s="55">
        <f t="shared" si="6"/>
        <v>0</v>
      </c>
      <c r="P57" s="55">
        <f t="shared" si="6"/>
        <v>0</v>
      </c>
      <c r="Q57" s="55">
        <f t="shared" si="6"/>
        <v>0</v>
      </c>
      <c r="R57" s="55">
        <f t="shared" si="6"/>
        <v>0</v>
      </c>
      <c r="S57" s="55">
        <f t="shared" si="6"/>
        <v>0</v>
      </c>
      <c r="T57" s="55">
        <f t="shared" si="6"/>
        <v>0</v>
      </c>
      <c r="U57" s="55">
        <f t="shared" si="6"/>
        <v>0</v>
      </c>
      <c r="V57" s="55">
        <f t="shared" si="6"/>
        <v>0</v>
      </c>
      <c r="W57" s="55">
        <f t="shared" si="6"/>
        <v>0</v>
      </c>
      <c r="X57" s="55">
        <f t="shared" si="6"/>
        <v>0</v>
      </c>
      <c r="Y57" s="55">
        <f t="shared" si="6"/>
        <v>0</v>
      </c>
      <c r="Z57" s="55">
        <f t="shared" si="6"/>
        <v>0</v>
      </c>
      <c r="AA57" s="55">
        <f t="shared" si="6"/>
        <v>0</v>
      </c>
      <c r="AB57" s="55">
        <v>0</v>
      </c>
      <c r="AC57" s="55">
        <f t="shared" si="6"/>
        <v>0</v>
      </c>
      <c r="AD57" s="55">
        <f t="shared" si="6"/>
        <v>0</v>
      </c>
      <c r="AE57" s="55">
        <f t="shared" si="6"/>
        <v>0</v>
      </c>
      <c r="AF57" s="55">
        <f t="shared" si="6"/>
        <v>0</v>
      </c>
      <c r="AG57" s="55">
        <f t="shared" si="6"/>
        <v>0</v>
      </c>
      <c r="AH57" s="56">
        <f t="shared" si="6"/>
        <v>0</v>
      </c>
      <c r="AJ57" s="79">
        <f>AJ9+AJ11+AJ13+AJ21+AJ23+AJ25+AJ33+AJ35+AJ37+AJ45+AJ47+AJ49</f>
        <v>0</v>
      </c>
    </row>
    <row r="58" s="3" customFormat="1" ht="19.5" customHeight="1">
      <c r="C58" s="19"/>
    </row>
    <row r="59" s="3" customFormat="1" ht="19.5" customHeight="1">
      <c r="C59" s="19"/>
    </row>
    <row r="60" s="3" customFormat="1" ht="19.5" customHeight="1">
      <c r="C60" s="19"/>
    </row>
    <row r="61" s="3" customFormat="1" ht="19.5" customHeight="1">
      <c r="C61" s="19"/>
    </row>
    <row r="62" s="3" customFormat="1" ht="19.5" customHeight="1">
      <c r="C62" s="19"/>
    </row>
    <row r="63" s="3" customFormat="1" ht="19.5" customHeight="1">
      <c r="C63" s="19"/>
    </row>
    <row r="64" s="3" customFormat="1" ht="19.5" customHeight="1">
      <c r="C64" s="19"/>
    </row>
    <row r="65" s="3" customFormat="1" ht="19.5" customHeight="1">
      <c r="C65" s="19"/>
    </row>
    <row r="66" s="3" customFormat="1" ht="19.5" customHeight="1">
      <c r="C66" s="19"/>
    </row>
    <row r="67" s="3" customFormat="1" ht="19.5" customHeight="1">
      <c r="C67" s="19"/>
    </row>
    <row r="68" ht="19.5" customHeight="1"/>
  </sheetData>
  <mergeCells count="32">
    <mergeCell ref="A38:A49"/>
    <mergeCell ref="B38:B39"/>
    <mergeCell ref="B40:B41"/>
    <mergeCell ref="B42:B43"/>
    <mergeCell ref="B44:B45"/>
    <mergeCell ref="B46:B47"/>
    <mergeCell ref="B48:B49"/>
    <mergeCell ref="A26:A37"/>
    <mergeCell ref="B26:B27"/>
    <mergeCell ref="B28:B29"/>
    <mergeCell ref="B30:B31"/>
    <mergeCell ref="B32:B33"/>
    <mergeCell ref="B34:B35"/>
    <mergeCell ref="B36:B37"/>
    <mergeCell ref="B12:B13"/>
    <mergeCell ref="A14:A25"/>
    <mergeCell ref="B14:B15"/>
    <mergeCell ref="B16:B17"/>
    <mergeCell ref="B18:B19"/>
    <mergeCell ref="B20:B21"/>
    <mergeCell ref="B22:B23"/>
    <mergeCell ref="B24:B25"/>
    <mergeCell ref="A56:B57"/>
    <mergeCell ref="A1:C1"/>
    <mergeCell ref="A51:C51"/>
    <mergeCell ref="A52:B53"/>
    <mergeCell ref="A54:B55"/>
    <mergeCell ref="B2:B3"/>
    <mergeCell ref="B4:B5"/>
    <mergeCell ref="B6:B7"/>
    <mergeCell ref="B8:B9"/>
    <mergeCell ref="B10:B1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B32"/>
  <sheetViews>
    <sheetView zoomScale="90" zoomScaleNormal="90" workbookViewId="0" topLeftCell="A1">
      <selection activeCell="B2" sqref="B2:B32"/>
    </sheetView>
  </sheetViews>
  <sheetFormatPr defaultColWidth="11.421875" defaultRowHeight="12.75"/>
  <cols>
    <col min="1" max="1" width="29.140625" style="0" customWidth="1"/>
    <col min="2" max="2" width="159.8515625" style="0" customWidth="1"/>
  </cols>
  <sheetData>
    <row r="1" spans="1:2" s="3" customFormat="1" ht="30" customHeight="1" thickBot="1">
      <c r="A1" s="74">
        <f>Fréquentation!A1</f>
        <v>41214</v>
      </c>
      <c r="B1" s="73" t="s">
        <v>28</v>
      </c>
    </row>
    <row r="2" spans="1:2" s="3" customFormat="1" ht="15" customHeight="1">
      <c r="A2" s="71">
        <f>Fréquentation!D1</f>
        <v>41214</v>
      </c>
      <c r="B2" s="5"/>
    </row>
    <row r="3" spans="1:2" s="3" customFormat="1" ht="15" customHeight="1">
      <c r="A3" s="71">
        <f>Fréquentation!E1</f>
        <v>41215</v>
      </c>
      <c r="B3" s="5"/>
    </row>
    <row r="4" spans="1:2" s="3" customFormat="1" ht="15" customHeight="1">
      <c r="A4" s="71">
        <f>Fréquentation!F1</f>
        <v>41216</v>
      </c>
      <c r="B4" s="5"/>
    </row>
    <row r="5" spans="1:2" s="3" customFormat="1" ht="15" customHeight="1">
      <c r="A5" s="71">
        <f>Fréquentation!G1</f>
        <v>41217</v>
      </c>
      <c r="B5" s="5"/>
    </row>
    <row r="6" spans="1:2" s="3" customFormat="1" ht="15" customHeight="1">
      <c r="A6" s="71">
        <f>Fréquentation!H1</f>
        <v>41218</v>
      </c>
      <c r="B6" s="5"/>
    </row>
    <row r="7" spans="1:2" s="3" customFormat="1" ht="15" customHeight="1">
      <c r="A7" s="71">
        <f>Fréquentation!I1</f>
        <v>41219</v>
      </c>
      <c r="B7" s="5"/>
    </row>
    <row r="8" spans="1:2" s="3" customFormat="1" ht="15" customHeight="1">
      <c r="A8" s="71">
        <f>Fréquentation!J1</f>
        <v>41220</v>
      </c>
      <c r="B8" s="5"/>
    </row>
    <row r="9" spans="1:2" s="3" customFormat="1" ht="15" customHeight="1">
      <c r="A9" s="71">
        <f>Fréquentation!K1</f>
        <v>41221</v>
      </c>
      <c r="B9" s="5"/>
    </row>
    <row r="10" spans="1:2" s="3" customFormat="1" ht="15" customHeight="1">
      <c r="A10" s="71">
        <f>Fréquentation!L1</f>
        <v>41222</v>
      </c>
      <c r="B10" s="5"/>
    </row>
    <row r="11" spans="1:2" s="3" customFormat="1" ht="15" customHeight="1">
      <c r="A11" s="71">
        <f>Fréquentation!M1</f>
        <v>41223</v>
      </c>
      <c r="B11" s="5"/>
    </row>
    <row r="12" spans="1:2" s="3" customFormat="1" ht="15" customHeight="1">
      <c r="A12" s="71">
        <f>Fréquentation!N1</f>
        <v>41224</v>
      </c>
      <c r="B12" s="5"/>
    </row>
    <row r="13" spans="1:2" s="3" customFormat="1" ht="15" customHeight="1">
      <c r="A13" s="71">
        <f>Fréquentation!O1</f>
        <v>41225</v>
      </c>
      <c r="B13" s="5"/>
    </row>
    <row r="14" spans="1:2" s="3" customFormat="1" ht="15" customHeight="1">
      <c r="A14" s="71">
        <f>Fréquentation!P1</f>
        <v>41226</v>
      </c>
      <c r="B14" s="5"/>
    </row>
    <row r="15" spans="1:2" s="3" customFormat="1" ht="15" customHeight="1">
      <c r="A15" s="71">
        <f>Fréquentation!Q1</f>
        <v>41227</v>
      </c>
      <c r="B15" s="5"/>
    </row>
    <row r="16" spans="1:2" s="3" customFormat="1" ht="15" customHeight="1">
      <c r="A16" s="71">
        <f>Fréquentation!R1</f>
        <v>41228</v>
      </c>
      <c r="B16" s="5"/>
    </row>
    <row r="17" spans="1:2" s="3" customFormat="1" ht="15" customHeight="1">
      <c r="A17" s="71">
        <f>Fréquentation!S1</f>
        <v>41229</v>
      </c>
      <c r="B17" s="5"/>
    </row>
    <row r="18" spans="1:2" s="3" customFormat="1" ht="15" customHeight="1">
      <c r="A18" s="71">
        <f>Fréquentation!T1</f>
        <v>41230</v>
      </c>
      <c r="B18" s="5"/>
    </row>
    <row r="19" spans="1:2" s="3" customFormat="1" ht="15" customHeight="1">
      <c r="A19" s="71">
        <f>Fréquentation!U1</f>
        <v>41231</v>
      </c>
      <c r="B19" s="5"/>
    </row>
    <row r="20" spans="1:2" s="3" customFormat="1" ht="15" customHeight="1">
      <c r="A20" s="71">
        <f>Fréquentation!V1</f>
        <v>41232</v>
      </c>
      <c r="B20" s="5"/>
    </row>
    <row r="21" spans="1:2" s="3" customFormat="1" ht="15" customHeight="1">
      <c r="A21" s="71">
        <f>Fréquentation!W1</f>
        <v>41233</v>
      </c>
      <c r="B21" s="5"/>
    </row>
    <row r="22" spans="1:2" s="3" customFormat="1" ht="15" customHeight="1">
      <c r="A22" s="71">
        <f>Fréquentation!X1</f>
        <v>41234</v>
      </c>
      <c r="B22" s="5"/>
    </row>
    <row r="23" spans="1:2" s="3" customFormat="1" ht="15" customHeight="1">
      <c r="A23" s="71">
        <f>Fréquentation!Y1</f>
        <v>41235</v>
      </c>
      <c r="B23" s="5"/>
    </row>
    <row r="24" spans="1:2" s="3" customFormat="1" ht="15" customHeight="1">
      <c r="A24" s="71">
        <f>Fréquentation!Z1</f>
        <v>41236</v>
      </c>
      <c r="B24" s="5"/>
    </row>
    <row r="25" spans="1:2" s="3" customFormat="1" ht="15" customHeight="1">
      <c r="A25" s="71">
        <f>Fréquentation!AA1</f>
        <v>41237</v>
      </c>
      <c r="B25" s="5"/>
    </row>
    <row r="26" spans="1:2" s="3" customFormat="1" ht="15" customHeight="1">
      <c r="A26" s="71">
        <f>Fréquentation!AB1</f>
        <v>41238</v>
      </c>
      <c r="B26" s="5"/>
    </row>
    <row r="27" spans="1:2" s="3" customFormat="1" ht="15" customHeight="1">
      <c r="A27" s="71">
        <f>Fréquentation!AC1</f>
        <v>41239</v>
      </c>
      <c r="B27" s="5"/>
    </row>
    <row r="28" spans="1:2" s="3" customFormat="1" ht="15" customHeight="1">
      <c r="A28" s="71">
        <f>Fréquentation!AD1</f>
        <v>41240</v>
      </c>
      <c r="B28" s="5"/>
    </row>
    <row r="29" spans="1:2" s="3" customFormat="1" ht="15" customHeight="1">
      <c r="A29" s="71">
        <f>Fréquentation!AE1</f>
        <v>41241</v>
      </c>
      <c r="B29" s="5"/>
    </row>
    <row r="30" spans="1:2" s="3" customFormat="1" ht="15" customHeight="1">
      <c r="A30" s="71">
        <f>Fréquentation!AF1</f>
        <v>41242</v>
      </c>
      <c r="B30" s="5"/>
    </row>
    <row r="31" spans="1:2" s="3" customFormat="1" ht="15" customHeight="1">
      <c r="A31" s="71">
        <f>Fréquentation!AG1</f>
        <v>41243</v>
      </c>
      <c r="B31" s="5"/>
    </row>
    <row r="32" spans="1:2" s="3" customFormat="1" ht="15" customHeight="1" thickBot="1">
      <c r="A32" s="72">
        <f>Fréquentation!AH1</f>
        <v>0</v>
      </c>
      <c r="B32" s="6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EPA guimet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erwan brossais</dc:creator>
  <cp:keywords/>
  <dc:description/>
  <cp:lastModifiedBy>roselyne.aliacar</cp:lastModifiedBy>
  <cp:lastPrinted>2011-02-14T09:01:54Z</cp:lastPrinted>
  <dcterms:created xsi:type="dcterms:W3CDTF">2011-02-07T15:35:20Z</dcterms:created>
  <dcterms:modified xsi:type="dcterms:W3CDTF">2013-10-04T15:23:56Z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