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'tab1bis_écrouées'!$A$1:$E$22</definedName>
    <definedName name="_xlnm.Print_Area" localSheetId="6">'tab3 courbeA'!$A$1:$J$41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'tab7-2_courbe'!$A$1:$H$44</definedName>
  </definedNames>
  <calcPr fullCalcOnLoad="1"/>
</workbook>
</file>

<file path=xl/sharedStrings.xml><?xml version="1.0" encoding="utf-8"?>
<sst xmlns="http://schemas.openxmlformats.org/spreadsheetml/2006/main" count="369" uniqueCount="167">
  <si>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</si>
  <si>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</si>
  <si>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</si>
  <si>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</si>
  <si>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</si>
  <si>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</si>
  <si>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</si>
  <si>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</si>
  <si>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</si>
  <si>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</si>
  <si>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</si>
  <si>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</si>
  <si>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</si>
  <si>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</si>
  <si>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</si>
  <si>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</si>
  <si>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</si>
  <si>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</si>
  <si>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</si>
  <si>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</si>
  <si>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</si>
  <si>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</si>
  <si>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</si>
  <si>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</si>
  <si>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</si>
  <si>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</si>
  <si>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</si>
  <si>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</si>
  <si>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</si>
  <si>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</si>
  <si>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</si>
  <si>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</si>
  <si>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</si>
  <si>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</si>
  <si>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</si>
  <si>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</si>
  <si>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</si>
  <si>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</si>
  <si>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</si>
  <si>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</si>
  <si>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</si>
  <si>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</si>
  <si>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</si>
  <si>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</si>
  <si>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</si>
  <si>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</si>
  <si>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</si>
  <si>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</si>
  <si>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</si>
  <si>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</si>
  <si>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</si>
  <si>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</si>
  <si>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</si>
  <si>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</si>
  <si>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</si>
  <si>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</si>
  <si>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</si>
  <si>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</si>
  <si>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</si>
  <si>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</si>
  <si>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</si>
  <si>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</si>
  <si>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</si>
  <si>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</si>
  <si>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</si>
  <si>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</si>
  <si>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</si>
  <si>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</si>
  <si>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</si>
  <si>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</si>
  <si>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</si>
  <si>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</si>
  <si>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</si>
  <si>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</si>
  <si>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</si>
  <si>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</si>
  <si>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</si>
  <si>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</si>
  <si>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</si>
  <si>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</si>
  <si>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</si>
  <si>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</si>
  <si>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</si>
  <si>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</si>
  <si>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</si>
  <si>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</si>
  <si>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</si>
  <si>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</si>
  <si>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</si>
  <si>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</si>
  <si>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</si>
  <si>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</si>
  <si>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</si>
  <si>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</si>
  <si>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</si>
  <si>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</si>
  <si>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</si>
  <si>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</si>
  <si>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</si>
  <si>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</si>
  <si>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</si>
  <si>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</si>
  <si>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</si>
  <si>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</si>
  <si>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</si>
  <si>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</si>
  <si>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</si>
  <si>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</si>
  <si>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</si>
  <si>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</si>
  <si>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</si>
  <si>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</si>
  <si>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</si>
  <si>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</si>
  <si>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</si>
  <si>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</si>
  <si>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</si>
  <si>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</si>
  <si>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</si>
  <si>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</si>
  <si>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</si>
  <si>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</si>
  <si>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</si>
  <si>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</si>
  <si>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</si>
  <si>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</si>
  <si>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</si>
  <si>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</si>
  <si>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</si>
  <si>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novembre 2011 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</si>
  <si>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</si>
  <si>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</si>
  <si>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</si>
  <si>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</si>
  <si>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</si>
  <si>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</si>
  <si>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</si>
  <si>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</si>
  <si>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</si>
  <si>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</si>
  <si>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</si>
  <si>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</si>
  <si>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</si>
  <si>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</si>
  <si>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</si>
  <si>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</si>
  <si>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</si>
  <si>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</si>
  <si>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</si>
  <si>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</si>
  <si>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</si>
  <si>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</si>
  <si>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</si>
  <si>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</si>
  <si>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</si>
  <si>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</si>
  <si>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</si>
  <si>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</si>
  <si>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</si>
  <si>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</si>
  <si>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</si>
  <si>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- 31 établissements ou quartiers ont une densité supérieure ou égale à 150 et inférieure à 200 %,</t>
  </si>
  <si>
    <t>- 55 établissements ou quartiers ont une densité supérieure ou égale à 120 et inférieure à 150 %,</t>
  </si>
  <si>
    <t>- 25 établissements ou quartiers ont une densité supérieure ou égale à 100 et inférieure à 120 %,</t>
  </si>
  <si>
    <t>- 127 établissements ou quartiers ont une densité inférieure à 100 %</t>
  </si>
  <si>
    <t>* Expérimentation Sefip au 1er novembre 2010</t>
  </si>
  <si>
    <t>-*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</si>
</sst>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172" fontId="17" fillId="0" borderId="21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172" fontId="5" fillId="0" borderId="21" xfId="47" applyNumberFormat="1" applyFont="1" applyFill="1" applyBorder="1" applyAlignment="1">
      <alignment vertical="center"/>
    </xf>
    <xf numFmtId="172" fontId="5" fillId="0" borderId="18" xfId="47" applyNumberFormat="1" applyFont="1" applyFill="1" applyBorder="1" applyAlignment="1">
      <alignment vertical="center"/>
    </xf>
    <xf numFmtId="172" fontId="16" fillId="0" borderId="11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74" fontId="35" fillId="0" borderId="28" xfId="53" applyNumberFormat="1" applyFont="1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7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775"/>
          <c:w val="0.929"/>
          <c:h val="0.771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885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9875"/>
          <c:w val="0.889"/>
          <c:h val="0.075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75"/>
          <c:y val="0.11775"/>
          <c:w val="0.871"/>
          <c:h val="0.79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</c:numLit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2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25"/>
          <c:w val="0.5355"/>
          <c:h val="0.068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75"/>
          <c:w val="0.9325"/>
          <c:h val="0.87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</c:numLit>
          </c:val>
          <c:smooth val="0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 val="autoZero"/>
        <c:auto val="1"/>
        <c:lblOffset val="100"/>
        <c:noMultiLvlLbl val="0"/>
      </c:catAx>
      <c:valAx>
        <c:axId val="19158484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5"/>
          <c:y val="0.96175"/>
          <c:w val="0.77575"/>
          <c:h val="0.038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0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</c:numLit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3342"/>
        <c:crossesAt val="0"/>
        <c:auto val="1"/>
        <c:lblOffset val="100"/>
        <c:noMultiLvlLbl val="0"/>
      </c:catAx>
      <c:valAx>
        <c:axId val="833334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08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25"/>
          <c:y val="0.96125"/>
          <c:w val="0.84"/>
          <c:h val="0.038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25"/>
          <c:y val="0.0785"/>
          <c:w val="0.89675"/>
          <c:h val="0.821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</c:numLit>
          </c:val>
          <c:smooth val="0"/>
        </c:ser>
        <c:marker val="1"/>
        <c:axId val="7891215"/>
        <c:axId val="3912072"/>
      </c:lineChart>
      <c:catAx>
        <c:axId val="789121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072"/>
        <c:crosses val="autoZero"/>
        <c:auto val="1"/>
        <c:lblOffset val="100"/>
        <c:noMultiLvlLbl val="0"/>
      </c:catAx>
      <c:valAx>
        <c:axId val="3912072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1215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25"/>
          <c:y val="0.956"/>
          <c:w val="0.327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7"/>
          <c:h val="0.830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35208649"/>
        <c:axId val="48442386"/>
      </c:lineChart>
      <c:catAx>
        <c:axId val="3520864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864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5"/>
          <c:y val="0.9295"/>
          <c:w val="0.51925"/>
          <c:h val="0.07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78"/>
          <c:w val="0.89875"/>
          <c:h val="0.83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</c:numLit>
          </c:val>
          <c:smooth val="0"/>
        </c:ser>
        <c:marker val="1"/>
        <c:axId val="33328291"/>
        <c:axId val="31519164"/>
      </c:lineChart>
      <c:catAx>
        <c:axId val="3332829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3282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195"/>
          <c:w val="0.586"/>
          <c:h val="0.063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0.63525</cdr:y>
    </cdr:from>
    <cdr:to>
      <cdr:x>0.43975</cdr:x>
      <cdr:y>0.673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9565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0.352</cdr:y>
    </cdr:from>
    <cdr:to>
      <cdr:x>0.82975</cdr:x>
      <cdr:y>0.3595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0.7455</cdr:x>
      <cdr:y>0.3925</cdr:y>
    </cdr:from>
    <cdr:to>
      <cdr:x>0.86875</cdr:x>
      <cdr:y>0.39725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0.73875</cdr:x>
      <cdr:y>0.43</cdr:y>
    </cdr:from>
    <cdr:to>
      <cdr:x>0.85075</cdr:x>
      <cdr:y>0.43525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0.55875</cdr:x>
      <cdr:y>0.14525</cdr:y>
    </cdr:from>
    <cdr:to>
      <cdr:x>0.783</cdr:x>
      <cdr:y>0.191</cdr:y>
    </cdr:to>
    <cdr:sp>
      <cdr:nvSpPr>
        <cdr:cNvPr id="1" name="Text Box 1"/>
        <cdr:cNvSpPr txBox="1">
          <a:spLocks noChangeArrowheads="1"/>
        </cdr:cNvSpPr>
      </cdr:nvSpPr>
      <cdr:spPr>
        <a:xfrm>
          <a:off x="4829175" y="790575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0.6725</cdr:x>
      <cdr:y>0.3625</cdr:y>
    </cdr:from>
    <cdr:to>
      <cdr:x>0.82225</cdr:x>
      <cdr:y>0.3965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0" y="1990725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0.662</cdr:x>
      <cdr:y>0.56375</cdr:y>
    </cdr:from>
    <cdr:to>
      <cdr:x>0.82225</cdr:x>
      <cdr:y>0.60475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24525" y="3095625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0.63425</cdr:y>
    </cdr:from>
    <cdr:to>
      <cdr:x>0.41775</cdr:x>
      <cdr:y>0.6715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114550" y="3429000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0.12425</cdr:y>
    </cdr:from>
    <cdr:to>
      <cdr:x>0.918</cdr:x>
      <cdr:y>0.15975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69532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0.03075</cdr:x>
      <cdr:y>0.12425</cdr:y>
    </cdr:from>
    <cdr:to>
      <cdr:x>0.1475</cdr:x>
      <cdr:y>0.17875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695325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0.1785</cdr:y>
    </cdr:from>
    <cdr:to>
      <cdr:x>1</cdr:x>
      <cdr:y>0.30325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90600"/>
          <a:ext cx="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0.3065</cdr:x>
      <cdr:y>0.99425</cdr:y>
    </cdr:from>
    <cdr:to>
      <cdr:x>0.889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504950" y="5524500"/>
          <a:ext cx="28765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0.8135</cdr:x>
      <cdr:y>0.11975</cdr:y>
    </cdr:from>
    <cdr:to>
      <cdr:x>0.98625</cdr:x>
      <cdr:y>0.15525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10025" y="657225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view="pageBreakPreview" zoomScale="60" zoomScalePageLayoutView="0" workbookViewId="0" topLeftCell="A1">
      <selection activeCell="E9" sqref="E9"/>
    </sheetView>
  </sheetViews>
  <sheetFormatPr defaultColWidth="7.28125" defaultRowHeight="12.75"/>
  <cols>
    <col min="1" max="16384" width="7.28125" style="26" customWidth="1"/>
  </cols>
  <sheetData>
    <row r="1" spans="1:18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5"/>
      <c r="R1" s="25"/>
    </row>
    <row r="2" spans="1:18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</row>
    <row r="3" spans="1:18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25"/>
      <c r="N3" s="25"/>
      <c r="O3" s="25"/>
      <c r="P3" s="25"/>
      <c r="Q3" s="25"/>
      <c r="R3" s="25"/>
    </row>
    <row r="4" spans="1:18" ht="15">
      <c r="A4" s="24"/>
      <c r="B4" s="27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25"/>
      <c r="O4" s="25"/>
      <c r="P4" s="25"/>
      <c r="Q4" s="25"/>
      <c r="R4" s="25"/>
    </row>
    <row r="5" spans="1:18" ht="15">
      <c r="A5" s="24"/>
      <c r="B5" s="27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5"/>
      <c r="O5" s="25"/>
      <c r="P5" s="25"/>
      <c r="Q5" s="25"/>
      <c r="R5" s="25"/>
    </row>
    <row r="6" spans="1:1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  <c r="M6" s="25"/>
      <c r="N6" s="25"/>
      <c r="O6" s="25"/>
      <c r="P6" s="25"/>
      <c r="Q6" s="25"/>
      <c r="R6" s="25"/>
    </row>
    <row r="7" spans="1:1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25"/>
      <c r="N7" s="25"/>
      <c r="O7" s="25"/>
      <c r="P7" s="25"/>
      <c r="Q7" s="25"/>
      <c r="R7" s="25"/>
    </row>
    <row r="8" spans="1:18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</row>
    <row r="9" spans="1:1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5"/>
    </row>
    <row r="10" spans="1:18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</row>
    <row r="11" spans="1:18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</row>
    <row r="12" spans="1:18" ht="36.75">
      <c r="A12" s="28"/>
      <c r="B12" s="157" t="s">
        <v>11</v>
      </c>
      <c r="C12" s="158"/>
      <c r="D12" s="158"/>
      <c r="E12" s="158"/>
      <c r="F12" s="158"/>
      <c r="G12" s="158"/>
      <c r="H12" s="158"/>
      <c r="I12" s="162"/>
      <c r="J12" s="163"/>
      <c r="K12" s="163"/>
      <c r="L12" s="25"/>
      <c r="M12" s="25"/>
      <c r="N12" s="25"/>
      <c r="O12" s="25"/>
      <c r="P12" s="25"/>
      <c r="Q12" s="25"/>
      <c r="R12" s="25"/>
    </row>
    <row r="13" spans="1:18" ht="36.75">
      <c r="A13" s="28"/>
      <c r="B13" s="160" t="s">
        <v>12</v>
      </c>
      <c r="C13" s="161"/>
      <c r="D13" s="161"/>
      <c r="E13" s="161"/>
      <c r="F13" s="161"/>
      <c r="G13" s="161"/>
      <c r="H13" s="161"/>
      <c r="I13" s="158"/>
      <c r="J13" s="159"/>
      <c r="K13" s="159"/>
      <c r="L13" s="164"/>
      <c r="M13" s="164"/>
      <c r="N13" s="164"/>
      <c r="O13" s="164"/>
      <c r="P13" s="164"/>
      <c r="Q13" s="25"/>
      <c r="R13" s="25"/>
    </row>
    <row r="14" spans="1:18" ht="30">
      <c r="A14" s="28"/>
      <c r="B14" s="148"/>
      <c r="C14" s="148"/>
      <c r="D14" s="148"/>
      <c r="E14" s="148"/>
      <c r="F14" s="148"/>
      <c r="G14" s="148"/>
      <c r="H14" s="148"/>
      <c r="I14" s="148"/>
      <c r="J14" s="29"/>
      <c r="K14" s="29"/>
      <c r="L14" s="25"/>
      <c r="M14" s="25"/>
      <c r="N14" s="25"/>
      <c r="O14" s="25"/>
      <c r="P14" s="25"/>
      <c r="Q14" s="25"/>
      <c r="R14" s="25"/>
    </row>
    <row r="15" spans="1:18" ht="22.5">
      <c r="A15" s="24"/>
      <c r="B15" s="149" t="s">
        <v>13</v>
      </c>
      <c r="C15" s="150"/>
      <c r="D15" s="151" t="s">
        <v>129</v>
      </c>
      <c r="E15" s="152"/>
      <c r="F15" s="151"/>
      <c r="G15" s="153"/>
      <c r="H15" s="152"/>
      <c r="I15" s="150"/>
      <c r="J15" s="24"/>
      <c r="K15" s="24"/>
      <c r="L15" s="25"/>
      <c r="M15" s="25"/>
      <c r="N15" s="25"/>
      <c r="O15" s="25"/>
      <c r="P15" s="25"/>
      <c r="Q15" s="25"/>
      <c r="R15" s="25"/>
    </row>
    <row r="16" spans="1:18" ht="12.75">
      <c r="A16" s="24"/>
      <c r="B16" s="150"/>
      <c r="C16" s="150"/>
      <c r="D16" s="150"/>
      <c r="E16" s="150"/>
      <c r="F16" s="150"/>
      <c r="G16" s="150"/>
      <c r="H16" s="150"/>
      <c r="I16" s="150"/>
      <c r="J16" s="24"/>
      <c r="K16" s="24"/>
      <c r="L16" s="25"/>
      <c r="M16" s="25"/>
      <c r="N16" s="25"/>
      <c r="O16" s="25"/>
      <c r="P16" s="25"/>
      <c r="Q16" s="25"/>
      <c r="R16" s="25"/>
    </row>
    <row r="17" spans="1:18" ht="12.75">
      <c r="A17" s="24"/>
      <c r="B17" s="150"/>
      <c r="C17" s="150"/>
      <c r="D17" s="150"/>
      <c r="E17" s="150"/>
      <c r="F17" s="150"/>
      <c r="G17" s="152"/>
      <c r="H17" s="152"/>
      <c r="I17" s="150"/>
      <c r="J17" s="25"/>
      <c r="K17" s="24"/>
      <c r="L17" s="25"/>
      <c r="M17" s="25"/>
      <c r="N17" s="25"/>
      <c r="O17" s="25"/>
      <c r="P17" s="25"/>
      <c r="Q17" s="25"/>
      <c r="R17" s="25"/>
    </row>
    <row r="18" spans="1:18" ht="12.75">
      <c r="A18" s="24"/>
      <c r="B18" s="150"/>
      <c r="C18" s="150"/>
      <c r="D18" s="150"/>
      <c r="E18" s="150"/>
      <c r="F18" s="150"/>
      <c r="G18" s="152"/>
      <c r="H18" s="152"/>
      <c r="I18" s="152"/>
      <c r="J18" s="25"/>
      <c r="K18" s="24"/>
      <c r="L18" s="25"/>
      <c r="M18" s="25"/>
      <c r="N18" s="25"/>
      <c r="O18" s="25"/>
      <c r="P18" s="25"/>
      <c r="Q18" s="25"/>
      <c r="R18" s="25"/>
    </row>
    <row r="19" spans="1:18" ht="12.75">
      <c r="A19" s="24"/>
      <c r="B19" s="150"/>
      <c r="C19" s="150"/>
      <c r="D19" s="150"/>
      <c r="E19" s="150"/>
      <c r="F19" s="150"/>
      <c r="G19" s="152"/>
      <c r="H19" s="152"/>
      <c r="I19" s="152"/>
      <c r="J19" s="25"/>
      <c r="K19" s="24"/>
      <c r="L19" s="25"/>
      <c r="M19" s="25"/>
      <c r="N19" s="25"/>
      <c r="O19" s="25"/>
      <c r="P19" s="25"/>
      <c r="Q19" s="25"/>
      <c r="R19" s="25"/>
    </row>
    <row r="20" spans="1:18" ht="12.75">
      <c r="A20" s="24"/>
      <c r="B20" s="150"/>
      <c r="C20" s="150"/>
      <c r="D20" s="150"/>
      <c r="E20" s="150"/>
      <c r="F20" s="150"/>
      <c r="G20" s="152"/>
      <c r="H20" s="152"/>
      <c r="I20" s="152"/>
      <c r="J20" s="25"/>
      <c r="K20" s="24"/>
      <c r="L20" s="25"/>
      <c r="M20" s="25"/>
      <c r="N20" s="25"/>
      <c r="O20" s="25"/>
      <c r="P20" s="25"/>
      <c r="Q20" s="25"/>
      <c r="R20" s="25"/>
    </row>
    <row r="21" spans="1:18" ht="12.75">
      <c r="A21" s="24"/>
      <c r="B21" s="150"/>
      <c r="C21" s="150"/>
      <c r="D21" s="150"/>
      <c r="E21" s="150"/>
      <c r="F21" s="150"/>
      <c r="G21" s="152"/>
      <c r="H21" s="152"/>
      <c r="I21" s="152"/>
      <c r="J21" s="25"/>
      <c r="K21" s="24"/>
      <c r="L21" s="25"/>
      <c r="M21" s="25"/>
      <c r="N21" s="25"/>
      <c r="O21" s="25"/>
      <c r="P21" s="25"/>
      <c r="Q21" s="25"/>
      <c r="R21" s="25"/>
    </row>
    <row r="22" spans="1:18" ht="12.75">
      <c r="A22" s="24"/>
      <c r="B22" s="152"/>
      <c r="C22" s="150"/>
      <c r="D22" s="150"/>
      <c r="E22" s="150"/>
      <c r="F22" s="150"/>
      <c r="G22" s="152"/>
      <c r="H22" s="152"/>
      <c r="I22" s="152"/>
      <c r="J22" s="25"/>
      <c r="K22" s="24"/>
      <c r="L22" s="25"/>
      <c r="M22" s="25"/>
      <c r="N22" s="25"/>
      <c r="O22" s="25"/>
      <c r="P22" s="25"/>
      <c r="Q22" s="25"/>
      <c r="R22" s="25"/>
    </row>
    <row r="23" spans="1:18" ht="15">
      <c r="A23" s="24"/>
      <c r="B23" s="149"/>
      <c r="C23" s="150"/>
      <c r="D23" s="150"/>
      <c r="E23" s="150"/>
      <c r="F23" s="150"/>
      <c r="G23" s="152"/>
      <c r="H23" s="152"/>
      <c r="I23" s="152"/>
      <c r="J23" s="25"/>
      <c r="K23" s="24"/>
      <c r="L23" s="25"/>
      <c r="M23" s="25"/>
      <c r="N23" s="25"/>
      <c r="O23" s="25"/>
      <c r="P23" s="25"/>
      <c r="Q23" s="25"/>
      <c r="R23" s="25"/>
    </row>
    <row r="24" spans="1:18" ht="12.75">
      <c r="A24" s="24"/>
      <c r="B24" s="152"/>
      <c r="C24" s="150"/>
      <c r="D24" s="150"/>
      <c r="E24" s="150"/>
      <c r="F24" s="150"/>
      <c r="G24" s="152"/>
      <c r="H24" s="152"/>
      <c r="I24" s="152"/>
      <c r="J24" s="25"/>
      <c r="K24" s="24"/>
      <c r="L24" s="25"/>
      <c r="M24" s="25"/>
      <c r="N24" s="25"/>
      <c r="O24" s="25"/>
      <c r="P24" s="25"/>
      <c r="Q24" s="25"/>
      <c r="R24" s="25"/>
    </row>
    <row r="25" spans="1:18" ht="15">
      <c r="A25" s="30"/>
      <c r="B25" s="149" t="s">
        <v>14</v>
      </c>
      <c r="C25" s="154"/>
      <c r="D25" s="154"/>
      <c r="E25" s="155"/>
      <c r="F25" s="155"/>
      <c r="G25" s="150"/>
      <c r="H25" s="150"/>
      <c r="I25" s="152"/>
      <c r="J25" s="24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4"/>
      <c r="B26" s="152"/>
      <c r="C26" s="156"/>
      <c r="D26" s="156"/>
      <c r="E26" s="150"/>
      <c r="F26" s="150"/>
      <c r="G26" s="150"/>
      <c r="H26" s="150"/>
      <c r="I26" s="150"/>
      <c r="J26" s="24"/>
      <c r="K26" s="24"/>
      <c r="L26" s="25"/>
      <c r="M26" s="25"/>
      <c r="N26" s="25"/>
      <c r="O26" s="25"/>
      <c r="P26" s="25"/>
      <c r="Q26" s="25"/>
      <c r="R26" s="25"/>
    </row>
    <row r="27" spans="1:18" ht="15">
      <c r="A27" s="24"/>
      <c r="B27" s="154" t="s">
        <v>43</v>
      </c>
      <c r="C27" s="154"/>
      <c r="D27" s="154"/>
      <c r="E27" s="155"/>
      <c r="F27" s="150"/>
      <c r="G27" s="150"/>
      <c r="H27" s="150"/>
      <c r="I27" s="150"/>
      <c r="J27" s="24"/>
      <c r="K27" s="24"/>
      <c r="L27" s="25"/>
      <c r="M27" s="25"/>
      <c r="N27" s="25"/>
      <c r="O27" s="25"/>
      <c r="P27" s="25"/>
      <c r="Q27" s="25"/>
      <c r="R27" s="25"/>
    </row>
    <row r="28" spans="1:18" ht="15">
      <c r="A28" s="24"/>
      <c r="B28" s="31"/>
      <c r="C28" s="30"/>
      <c r="D28" s="30"/>
      <c r="E28" s="30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</row>
    <row r="29" spans="1:18" ht="12.75">
      <c r="A29" s="24"/>
      <c r="B29" s="150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152"/>
      <c r="O29" s="152" t="s">
        <v>92</v>
      </c>
      <c r="P29" s="25"/>
      <c r="Q29" s="25"/>
      <c r="R29" s="25"/>
    </row>
    <row r="30" spans="1:1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2.421875" style="48" bestFit="1" customWidth="1"/>
    <col min="2" max="2" width="20.7109375" style="48" customWidth="1"/>
    <col min="3" max="3" width="22.140625" style="48" customWidth="1"/>
    <col min="4" max="4" width="21.57421875" style="48" customWidth="1"/>
    <col min="5" max="5" width="19.57421875" style="48" customWidth="1"/>
    <col min="6" max="6" width="19.140625" style="48" customWidth="1"/>
    <col min="7" max="7" width="18.28125" style="48" customWidth="1"/>
    <col min="8" max="8" width="21.8515625" style="48" customWidth="1"/>
    <col min="9" max="16384" width="11.421875" style="48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6" customFormat="1" ht="13.5">
      <c r="A4" s="77" t="s">
        <v>0</v>
      </c>
      <c r="B4" s="78" t="s">
        <v>1</v>
      </c>
      <c r="C4" s="82"/>
      <c r="D4" s="82"/>
      <c r="E4" s="82"/>
      <c r="F4" s="82"/>
      <c r="G4" s="82"/>
      <c r="H4" s="13"/>
    </row>
    <row r="5" spans="1:8" s="56" customFormat="1" ht="13.5">
      <c r="A5" s="80" t="s">
        <v>2</v>
      </c>
      <c r="B5" s="79" t="str">
        <f>couverture!D15</f>
        <v>1er novembre 2011 </v>
      </c>
      <c r="C5" s="83"/>
      <c r="D5" s="83"/>
      <c r="E5" s="83"/>
      <c r="F5" s="83"/>
      <c r="G5" s="83"/>
      <c r="H5" s="13"/>
    </row>
    <row r="6" spans="1:8" s="56" customFormat="1" ht="13.5">
      <c r="A6" s="80" t="s">
        <v>3</v>
      </c>
      <c r="B6" s="79" t="s">
        <v>111</v>
      </c>
      <c r="C6" s="83"/>
      <c r="D6" s="83"/>
      <c r="E6" s="83"/>
      <c r="F6" s="83"/>
      <c r="G6" s="83"/>
      <c r="H6" s="13"/>
    </row>
    <row r="7" spans="1:8" ht="3.75" customHeight="1">
      <c r="A7" s="40"/>
      <c r="B7" s="41"/>
      <c r="C7" s="6"/>
      <c r="D7" s="6"/>
      <c r="E7" s="6"/>
      <c r="F7" s="6"/>
      <c r="G7" s="6"/>
      <c r="H7" s="41"/>
    </row>
    <row r="8" spans="2:8" s="49" customFormat="1" ht="38.25" customHeight="1">
      <c r="B8" s="50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4" t="s">
        <v>41</v>
      </c>
      <c r="H8" s="52"/>
    </row>
    <row r="9" spans="2:8" s="49" customFormat="1" ht="14.25" customHeight="1">
      <c r="B9" s="233" t="s">
        <v>130</v>
      </c>
      <c r="C9" s="239">
        <v>4227</v>
      </c>
      <c r="D9" s="251">
        <v>0</v>
      </c>
      <c r="E9" s="239">
        <v>585</v>
      </c>
      <c r="F9" s="240">
        <f>C9+E9</f>
        <v>4812</v>
      </c>
      <c r="G9" s="117">
        <v>6.319045514803356</v>
      </c>
      <c r="H9" s="52"/>
    </row>
    <row r="10" spans="2:8" s="49" customFormat="1" ht="14.25" customHeight="1">
      <c r="B10" s="233" t="s">
        <v>131</v>
      </c>
      <c r="C10" s="239">
        <v>4578</v>
      </c>
      <c r="D10" s="251">
        <v>0</v>
      </c>
      <c r="E10" s="239">
        <v>634</v>
      </c>
      <c r="F10" s="240">
        <f aca="true" t="shared" si="0" ref="F10:F33">C10+E10</f>
        <v>5212</v>
      </c>
      <c r="G10" s="117">
        <v>8.31255195344971</v>
      </c>
      <c r="H10" s="52"/>
    </row>
    <row r="11" spans="2:8" s="49" customFormat="1" ht="14.25" customHeight="1">
      <c r="B11" s="233" t="s">
        <v>132</v>
      </c>
      <c r="C11" s="100">
        <v>4489</v>
      </c>
      <c r="D11" s="252">
        <v>0</v>
      </c>
      <c r="E11" s="100">
        <v>622</v>
      </c>
      <c r="F11" s="240">
        <f t="shared" si="0"/>
        <v>5111</v>
      </c>
      <c r="G11" s="117">
        <v>-1.9378357636224086</v>
      </c>
      <c r="H11" s="52"/>
    </row>
    <row r="12" spans="2:8" s="49" customFormat="1" ht="14.25" customHeight="1">
      <c r="B12" s="233" t="s">
        <v>133</v>
      </c>
      <c r="C12" s="100">
        <v>4710</v>
      </c>
      <c r="D12" s="252">
        <v>0</v>
      </c>
      <c r="E12" s="100">
        <v>637</v>
      </c>
      <c r="F12" s="240">
        <f t="shared" si="0"/>
        <v>5347</v>
      </c>
      <c r="G12" s="117">
        <v>4.617491684601838</v>
      </c>
      <c r="H12" s="52"/>
    </row>
    <row r="13" spans="2:8" s="49" customFormat="1" ht="14.25" customHeight="1">
      <c r="B13" s="233" t="s">
        <v>134</v>
      </c>
      <c r="C13" s="100">
        <v>4921</v>
      </c>
      <c r="D13" s="252">
        <v>0</v>
      </c>
      <c r="E13" s="100">
        <v>627</v>
      </c>
      <c r="F13" s="240">
        <f t="shared" si="0"/>
        <v>5548</v>
      </c>
      <c r="G13" s="117">
        <v>3.759117262016076</v>
      </c>
      <c r="H13" s="52"/>
    </row>
    <row r="14" spans="2:8" s="49" customFormat="1" ht="14.25" customHeight="1">
      <c r="B14" s="233" t="s">
        <v>135</v>
      </c>
      <c r="C14" s="100">
        <v>5373</v>
      </c>
      <c r="D14" s="252">
        <v>0</v>
      </c>
      <c r="E14" s="100">
        <v>678</v>
      </c>
      <c r="F14" s="240">
        <f t="shared" si="0"/>
        <v>6051</v>
      </c>
      <c r="G14" s="117">
        <v>9.066330209084361</v>
      </c>
      <c r="H14" s="52"/>
    </row>
    <row r="15" spans="2:8" s="49" customFormat="1" ht="14.25" customHeight="1">
      <c r="B15" s="233" t="s">
        <v>136</v>
      </c>
      <c r="C15" s="100">
        <v>5611</v>
      </c>
      <c r="D15" s="252">
        <v>0</v>
      </c>
      <c r="E15" s="100">
        <v>636</v>
      </c>
      <c r="F15" s="240">
        <f t="shared" si="0"/>
        <v>6247</v>
      </c>
      <c r="G15" s="117">
        <v>3.239134027433477</v>
      </c>
      <c r="H15" s="52"/>
    </row>
    <row r="16" spans="2:8" s="49" customFormat="1" ht="14.25" customHeight="1">
      <c r="B16" s="233" t="s">
        <v>137</v>
      </c>
      <c r="C16" s="100">
        <v>5685</v>
      </c>
      <c r="D16" s="252">
        <v>0</v>
      </c>
      <c r="E16" s="100">
        <v>640</v>
      </c>
      <c r="F16" s="240">
        <f t="shared" si="0"/>
        <v>6325</v>
      </c>
      <c r="G16" s="117">
        <v>1.248599327677291</v>
      </c>
      <c r="H16" s="52"/>
    </row>
    <row r="17" spans="2:8" s="49" customFormat="1" ht="14.25" customHeight="1">
      <c r="B17" s="233" t="s">
        <v>138</v>
      </c>
      <c r="C17" s="100">
        <v>5864</v>
      </c>
      <c r="D17" s="252">
        <v>0</v>
      </c>
      <c r="E17" s="100">
        <v>682</v>
      </c>
      <c r="F17" s="240">
        <f t="shared" si="0"/>
        <v>6546</v>
      </c>
      <c r="G17" s="117">
        <v>3.49407114624507</v>
      </c>
      <c r="H17" s="52"/>
    </row>
    <row r="18" spans="2:8" s="49" customFormat="1" ht="14.25" customHeight="1">
      <c r="B18" s="233" t="s">
        <v>139</v>
      </c>
      <c r="C18" s="100">
        <v>5718</v>
      </c>
      <c r="D18" s="252">
        <v>0</v>
      </c>
      <c r="E18" s="100">
        <v>663</v>
      </c>
      <c r="F18" s="240">
        <f t="shared" si="0"/>
        <v>6381</v>
      </c>
      <c r="G18" s="117">
        <v>-2.5206232813932195</v>
      </c>
      <c r="H18" s="52"/>
    </row>
    <row r="19" spans="2:8" s="49" customFormat="1" ht="14.25" customHeight="1">
      <c r="B19" s="233" t="s">
        <v>140</v>
      </c>
      <c r="C19" s="100">
        <v>5237</v>
      </c>
      <c r="D19" s="252">
        <v>0</v>
      </c>
      <c r="E19" s="100">
        <v>603</v>
      </c>
      <c r="F19" s="240">
        <f t="shared" si="0"/>
        <v>5840</v>
      </c>
      <c r="G19" s="117">
        <v>-8.478294938097475</v>
      </c>
      <c r="H19" s="52"/>
    </row>
    <row r="20" spans="2:8" s="49" customFormat="1" ht="14.25" customHeight="1">
      <c r="B20" s="233" t="s">
        <v>141</v>
      </c>
      <c r="C20" s="100">
        <v>5104</v>
      </c>
      <c r="D20" s="252">
        <v>0</v>
      </c>
      <c r="E20" s="100">
        <v>679</v>
      </c>
      <c r="F20" s="240">
        <f t="shared" si="0"/>
        <v>5783</v>
      </c>
      <c r="G20" s="117">
        <v>-0.9760273972602707</v>
      </c>
      <c r="H20" s="52"/>
    </row>
    <row r="21" spans="2:8" s="49" customFormat="1" ht="14.25" customHeight="1">
      <c r="B21" s="233" t="s">
        <v>142</v>
      </c>
      <c r="C21" s="100">
        <v>5050</v>
      </c>
      <c r="D21" s="252">
        <v>0</v>
      </c>
      <c r="E21" s="100">
        <v>687</v>
      </c>
      <c r="F21" s="240">
        <f t="shared" si="0"/>
        <v>5737</v>
      </c>
      <c r="G21" s="117">
        <v>-0.7954348953830181</v>
      </c>
      <c r="H21" s="52"/>
    </row>
    <row r="22" spans="2:8" s="49" customFormat="1" ht="14.25" customHeight="1">
      <c r="B22" s="233" t="s">
        <v>143</v>
      </c>
      <c r="C22" s="100">
        <v>5689</v>
      </c>
      <c r="D22" s="252">
        <v>0</v>
      </c>
      <c r="E22" s="100">
        <v>716</v>
      </c>
      <c r="F22" s="240">
        <f t="shared" si="0"/>
        <v>6405</v>
      </c>
      <c r="G22" s="117">
        <v>11.643716227993718</v>
      </c>
      <c r="H22" s="52"/>
    </row>
    <row r="23" spans="2:8" s="49" customFormat="1" ht="14.25" customHeight="1">
      <c r="B23" s="233" t="s">
        <v>144</v>
      </c>
      <c r="C23" s="100">
        <v>5767</v>
      </c>
      <c r="D23" s="252">
        <v>0</v>
      </c>
      <c r="E23" s="100">
        <v>664</v>
      </c>
      <c r="F23" s="240">
        <f t="shared" si="0"/>
        <v>6431</v>
      </c>
      <c r="G23" s="117">
        <v>0.4059328649492544</v>
      </c>
      <c r="H23" s="52"/>
    </row>
    <row r="24" spans="2:8" s="49" customFormat="1" ht="14.25" customHeight="1">
      <c r="B24" s="233" t="s">
        <v>145</v>
      </c>
      <c r="C24" s="100">
        <v>6439</v>
      </c>
      <c r="D24" s="252">
        <v>108</v>
      </c>
      <c r="E24" s="100">
        <v>654</v>
      </c>
      <c r="F24" s="240">
        <f t="shared" si="0"/>
        <v>7093</v>
      </c>
      <c r="G24" s="117">
        <v>10.293888975276012</v>
      </c>
      <c r="H24" s="52"/>
    </row>
    <row r="25" spans="2:8" s="49" customFormat="1" ht="14.25" customHeight="1">
      <c r="B25" s="233" t="s">
        <v>146</v>
      </c>
      <c r="C25" s="100">
        <v>6877</v>
      </c>
      <c r="D25" s="252">
        <v>213</v>
      </c>
      <c r="E25" s="100">
        <v>636</v>
      </c>
      <c r="F25" s="240">
        <f t="shared" si="0"/>
        <v>7513</v>
      </c>
      <c r="G25" s="117">
        <v>5.921330889609466</v>
      </c>
      <c r="H25" s="52"/>
    </row>
    <row r="26" spans="2:8" s="49" customFormat="1" ht="14.25" customHeight="1">
      <c r="B26" s="233" t="s">
        <v>147</v>
      </c>
      <c r="C26" s="100">
        <v>7147</v>
      </c>
      <c r="D26" s="252">
        <v>302</v>
      </c>
      <c r="E26" s="100">
        <v>618</v>
      </c>
      <c r="F26" s="240">
        <f t="shared" si="0"/>
        <v>7765</v>
      </c>
      <c r="G26" s="117">
        <v>3.354186077465715</v>
      </c>
      <c r="H26" s="52"/>
    </row>
    <row r="27" spans="2:8" s="49" customFormat="1" ht="14.25" customHeight="1">
      <c r="B27" s="233" t="s">
        <v>148</v>
      </c>
      <c r="C27" s="100">
        <v>7341</v>
      </c>
      <c r="D27" s="252">
        <v>344</v>
      </c>
      <c r="E27" s="100">
        <v>650</v>
      </c>
      <c r="F27" s="240">
        <f t="shared" si="0"/>
        <v>7991</v>
      </c>
      <c r="G27" s="117">
        <v>2.9104958145524717</v>
      </c>
      <c r="H27" s="52"/>
    </row>
    <row r="28" spans="2:8" s="49" customFormat="1" ht="14.25" customHeight="1">
      <c r="B28" s="233" t="s">
        <v>149</v>
      </c>
      <c r="C28" s="100">
        <v>7645</v>
      </c>
      <c r="D28" s="252">
        <v>406</v>
      </c>
      <c r="E28" s="100">
        <v>661</v>
      </c>
      <c r="F28" s="240">
        <f t="shared" si="0"/>
        <v>8306</v>
      </c>
      <c r="G28" s="117">
        <v>3.941934676511072</v>
      </c>
      <c r="H28" s="52"/>
    </row>
    <row r="29" spans="2:8" s="49" customFormat="1" ht="14.25" customHeight="1">
      <c r="B29" s="233" t="s">
        <v>150</v>
      </c>
      <c r="C29" s="100">
        <v>7971</v>
      </c>
      <c r="D29" s="252">
        <v>460</v>
      </c>
      <c r="E29" s="100">
        <v>623</v>
      </c>
      <c r="F29" s="240">
        <f t="shared" si="0"/>
        <v>8594</v>
      </c>
      <c r="G29" s="117">
        <v>3.4673729833855083</v>
      </c>
      <c r="H29" s="52"/>
    </row>
    <row r="30" spans="2:8" s="49" customFormat="1" ht="14.25" customHeight="1">
      <c r="B30" s="233" t="s">
        <v>151</v>
      </c>
      <c r="C30" s="100">
        <v>7945</v>
      </c>
      <c r="D30" s="252">
        <v>473</v>
      </c>
      <c r="E30" s="100">
        <v>616</v>
      </c>
      <c r="F30" s="240">
        <f t="shared" si="0"/>
        <v>8561</v>
      </c>
      <c r="G30" s="117">
        <v>-0.3839888294158711</v>
      </c>
      <c r="H30" s="52"/>
    </row>
    <row r="31" spans="2:8" s="49" customFormat="1" ht="14.25" customHeight="1">
      <c r="B31" s="233" t="s">
        <v>152</v>
      </c>
      <c r="C31" s="100">
        <v>7564</v>
      </c>
      <c r="D31" s="252">
        <v>513</v>
      </c>
      <c r="E31" s="100">
        <v>576</v>
      </c>
      <c r="F31" s="240">
        <f t="shared" si="0"/>
        <v>8140</v>
      </c>
      <c r="G31" s="117">
        <v>-4.917649807265512</v>
      </c>
      <c r="H31" s="52"/>
    </row>
    <row r="32" spans="2:8" s="49" customFormat="1" ht="14.25" customHeight="1">
      <c r="B32" s="233" t="s">
        <v>153</v>
      </c>
      <c r="C32" s="100">
        <v>7605</v>
      </c>
      <c r="D32" s="252">
        <v>494</v>
      </c>
      <c r="E32" s="100">
        <v>574</v>
      </c>
      <c r="F32" s="240">
        <f t="shared" si="0"/>
        <v>8179</v>
      </c>
      <c r="G32" s="117">
        <v>0.47911547911547725</v>
      </c>
      <c r="H32" s="52"/>
    </row>
    <row r="33" spans="2:8" ht="14.25" customHeight="1">
      <c r="B33" s="235" t="s">
        <v>154</v>
      </c>
      <c r="C33" s="99">
        <v>7886</v>
      </c>
      <c r="D33" s="253">
        <v>500</v>
      </c>
      <c r="E33" s="99">
        <v>552</v>
      </c>
      <c r="F33" s="254">
        <f t="shared" si="0"/>
        <v>8438</v>
      </c>
      <c r="G33" s="120">
        <v>3.1666462892774083</v>
      </c>
      <c r="H33" s="255"/>
    </row>
    <row r="34" spans="2:8" ht="13.5">
      <c r="B34" s="250" t="s">
        <v>125</v>
      </c>
      <c r="C34" s="57"/>
      <c r="D34" s="57"/>
      <c r="E34" s="57"/>
      <c r="F34" s="256"/>
      <c r="G34" s="257"/>
      <c r="H34" s="55"/>
    </row>
    <row r="35" spans="2:8" ht="13.5">
      <c r="B35" s="118"/>
      <c r="C35" s="94"/>
      <c r="D35" s="94"/>
      <c r="E35" s="94"/>
      <c r="F35" s="94"/>
      <c r="G35" s="57"/>
      <c r="H35" s="5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8"/>
      <c r="D4" s="58"/>
      <c r="E4" s="58"/>
      <c r="F4" s="58"/>
      <c r="G4" s="58"/>
      <c r="H4" s="58"/>
    </row>
    <row r="5" spans="1:10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  <c r="J5" s="59"/>
    </row>
    <row r="6" spans="1:10" ht="17.25" customHeight="1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  <c r="J6" s="59"/>
    </row>
    <row r="7" ht="15" customHeight="1">
      <c r="A7" s="241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view="pageBreakPreview" zoomScale="60" zoomScalePageLayoutView="0" workbookViewId="0" topLeftCell="A1">
      <selection activeCell="E9" sqref="E9:E10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6" t="s">
        <v>19</v>
      </c>
      <c r="C1" s="2"/>
      <c r="D1" s="2"/>
      <c r="E1" s="2"/>
      <c r="F1" s="2"/>
      <c r="G1" s="2"/>
      <c r="H1" s="2"/>
    </row>
    <row r="2" spans="2:8" ht="17.25">
      <c r="B2" s="146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39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0"/>
      <c r="B7" s="41"/>
      <c r="C7" s="41"/>
      <c r="D7" s="41"/>
      <c r="E7" s="41"/>
      <c r="F7" s="41"/>
      <c r="G7" s="41"/>
    </row>
    <row r="8" spans="1:5" ht="14.25">
      <c r="A8" s="40"/>
      <c r="B8" s="41"/>
      <c r="C8" s="41"/>
      <c r="D8" s="41"/>
      <c r="E8" s="41"/>
    </row>
    <row r="9" spans="2:10" s="20" customFormat="1" ht="25.5" customHeight="1">
      <c r="B9" s="278" t="s">
        <v>34</v>
      </c>
      <c r="C9" s="274" t="s">
        <v>35</v>
      </c>
      <c r="D9" s="274" t="s">
        <v>36</v>
      </c>
      <c r="E9" s="276" t="s">
        <v>37</v>
      </c>
      <c r="F9" s="1"/>
      <c r="G9" s="1"/>
      <c r="H9" s="1"/>
      <c r="I9" s="47"/>
      <c r="J9" s="1"/>
    </row>
    <row r="10" spans="2:10" s="20" customFormat="1" ht="13.5">
      <c r="B10" s="279"/>
      <c r="C10" s="275"/>
      <c r="D10" s="275"/>
      <c r="E10" s="277"/>
      <c r="F10" s="22"/>
      <c r="G10" s="22"/>
      <c r="H10" s="130"/>
      <c r="I10" s="1"/>
      <c r="J10" s="1"/>
    </row>
    <row r="11" spans="2:10" s="20" customFormat="1" ht="13.5">
      <c r="B11" s="42"/>
      <c r="C11" s="43"/>
      <c r="D11" s="43"/>
      <c r="E11" s="137"/>
      <c r="F11" s="22"/>
      <c r="G11" s="22"/>
      <c r="H11" s="1"/>
      <c r="I11" s="1"/>
      <c r="J11" s="1"/>
    </row>
    <row r="12" spans="2:10" s="20" customFormat="1" ht="13.5">
      <c r="B12" s="21"/>
      <c r="C12" s="44"/>
      <c r="D12" s="44"/>
      <c r="E12" s="138"/>
      <c r="F12" s="1"/>
      <c r="G12" s="1"/>
      <c r="H12" s="1"/>
      <c r="I12" s="1"/>
      <c r="J12" s="1"/>
    </row>
    <row r="13" spans="2:10" s="20" customFormat="1" ht="15.75">
      <c r="B13" s="91" t="s">
        <v>38</v>
      </c>
      <c r="C13" s="131">
        <v>15712</v>
      </c>
      <c r="D13" s="131">
        <v>744</v>
      </c>
      <c r="E13" s="139">
        <f>C13+D13</f>
        <v>16456</v>
      </c>
      <c r="F13" s="1"/>
      <c r="G13" s="1"/>
      <c r="H13" s="1"/>
      <c r="I13" s="1"/>
      <c r="J13" s="1"/>
    </row>
    <row r="14" spans="2:10" s="20" customFormat="1" ht="13.5">
      <c r="B14" s="92"/>
      <c r="C14" s="44"/>
      <c r="D14" s="44"/>
      <c r="E14" s="138"/>
      <c r="F14" s="1"/>
      <c r="G14" s="1"/>
      <c r="H14" s="1"/>
      <c r="I14" s="1"/>
      <c r="J14" s="1"/>
    </row>
    <row r="15" spans="2:10" s="20" customFormat="1" ht="13.5">
      <c r="B15" s="92"/>
      <c r="C15" s="44"/>
      <c r="D15" s="44"/>
      <c r="E15" s="138"/>
      <c r="F15" s="1"/>
      <c r="G15" s="1"/>
      <c r="H15" s="1"/>
      <c r="I15" s="1"/>
      <c r="J15" s="1"/>
    </row>
    <row r="16" spans="2:10" s="20" customFormat="1" ht="13.5">
      <c r="B16" s="93"/>
      <c r="C16" s="45"/>
      <c r="D16" s="45"/>
      <c r="E16" s="140"/>
      <c r="F16" s="1"/>
      <c r="G16" s="1"/>
      <c r="H16" s="1"/>
      <c r="I16" s="1"/>
      <c r="J16" s="1"/>
    </row>
    <row r="17" spans="2:10" s="20" customFormat="1" ht="13.5">
      <c r="B17" s="92"/>
      <c r="C17" s="44"/>
      <c r="D17" s="44"/>
      <c r="E17" s="138"/>
      <c r="F17" s="1"/>
      <c r="G17" s="1"/>
      <c r="H17" s="1"/>
      <c r="I17" s="1"/>
      <c r="J17" s="1"/>
    </row>
    <row r="18" spans="2:10" s="20" customFormat="1" ht="15.75">
      <c r="B18" s="91" t="s">
        <v>39</v>
      </c>
      <c r="C18" s="131">
        <v>46799</v>
      </c>
      <c r="D18" s="131">
        <v>1456</v>
      </c>
      <c r="E18" s="139">
        <f>C18+D18</f>
        <v>48255</v>
      </c>
      <c r="F18" s="1"/>
      <c r="G18" s="1"/>
      <c r="H18" s="1"/>
      <c r="I18" s="1"/>
      <c r="J18" s="1"/>
    </row>
    <row r="19" spans="2:10" s="20" customFormat="1" ht="13.5">
      <c r="B19" s="92"/>
      <c r="C19" s="44"/>
      <c r="D19" s="44"/>
      <c r="E19" s="138"/>
      <c r="F19" s="1"/>
      <c r="G19" s="1"/>
      <c r="H19" s="1"/>
      <c r="I19" s="1"/>
      <c r="J19" s="1"/>
    </row>
    <row r="20" spans="2:10" s="20" customFormat="1" ht="13.5">
      <c r="B20" s="92"/>
      <c r="C20" s="44"/>
      <c r="D20" s="44"/>
      <c r="E20" s="138"/>
      <c r="F20" s="1"/>
      <c r="G20" s="1"/>
      <c r="H20" s="1"/>
      <c r="I20" s="1"/>
      <c r="J20" s="1"/>
    </row>
    <row r="21" spans="2:11" s="20" customFormat="1" ht="27" customHeight="1">
      <c r="B21" s="90" t="s">
        <v>37</v>
      </c>
      <c r="C21" s="132">
        <f>C18+C13</f>
        <v>62511</v>
      </c>
      <c r="D21" s="132">
        <f>D18+D13</f>
        <v>2200</v>
      </c>
      <c r="E21" s="141">
        <f>E13+E18</f>
        <v>64711</v>
      </c>
      <c r="F21" s="1"/>
      <c r="G21" s="1"/>
      <c r="H21" s="1"/>
      <c r="I21" s="1"/>
      <c r="J21" s="1"/>
      <c r="K21" s="46"/>
    </row>
    <row r="22" ht="12.75">
      <c r="K22" s="47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7"/>
    </row>
    <row r="4" spans="1:6" ht="14.25">
      <c r="A4" s="4" t="s">
        <v>0</v>
      </c>
      <c r="B4" s="5" t="s">
        <v>62</v>
      </c>
      <c r="C4" s="6"/>
      <c r="D4" s="6"/>
      <c r="E4" s="6"/>
      <c r="F4" s="41"/>
    </row>
    <row r="5" spans="1:6" ht="14.25">
      <c r="A5" s="4" t="s">
        <v>2</v>
      </c>
      <c r="B5" s="9" t="s">
        <v>129</v>
      </c>
      <c r="C5" s="10"/>
      <c r="D5" s="10"/>
      <c r="E5" s="10"/>
      <c r="F5" s="41"/>
    </row>
    <row r="6" spans="1:6" ht="14.25">
      <c r="A6" s="8" t="s">
        <v>3</v>
      </c>
      <c r="B6" s="9" t="s">
        <v>111</v>
      </c>
      <c r="C6" s="10"/>
      <c r="D6" s="10"/>
      <c r="E6" s="10"/>
      <c r="F6" s="41"/>
    </row>
    <row r="7" ht="15" customHeight="1">
      <c r="F7" s="60"/>
    </row>
    <row r="8" ht="15" customHeight="1"/>
    <row r="9" spans="2:5" s="1" customFormat="1" ht="42" customHeight="1">
      <c r="B9" s="280" t="s">
        <v>76</v>
      </c>
      <c r="C9" s="281"/>
      <c r="D9" s="15" t="s">
        <v>77</v>
      </c>
      <c r="E9" s="64" t="s">
        <v>79</v>
      </c>
    </row>
    <row r="10" spans="2:5" s="1" customFormat="1" ht="21" customHeight="1">
      <c r="B10" s="282">
        <f>C20</f>
        <v>2597</v>
      </c>
      <c r="C10" s="283"/>
      <c r="D10" s="63"/>
      <c r="E10" s="61"/>
    </row>
    <row r="11" spans="2:6" s="1" customFormat="1" ht="21" customHeight="1">
      <c r="B11" s="284"/>
      <c r="C11" s="285"/>
      <c r="D11" s="133">
        <v>73149</v>
      </c>
      <c r="E11" s="134">
        <f>B10/D11%</f>
        <v>3.550287768800667</v>
      </c>
      <c r="F11" s="47"/>
    </row>
    <row r="12" spans="2:5" s="1" customFormat="1" ht="21" customHeight="1">
      <c r="B12" s="286"/>
      <c r="C12" s="287"/>
      <c r="D12" s="70"/>
      <c r="E12" s="62"/>
    </row>
    <row r="13" spans="3:6" s="1" customFormat="1" ht="21" customHeight="1">
      <c r="C13" s="145"/>
      <c r="D13" s="145"/>
      <c r="E13" s="142"/>
      <c r="F13" s="143"/>
    </row>
    <row r="14" spans="3:6" s="1" customFormat="1" ht="21" customHeight="1">
      <c r="C14" s="288" t="s">
        <v>87</v>
      </c>
      <c r="D14" s="289"/>
      <c r="E14" s="142"/>
      <c r="F14" s="143"/>
    </row>
    <row r="15" spans="2:6" s="1" customFormat="1" ht="21" customHeight="1">
      <c r="B15" s="20"/>
      <c r="C15" s="144" t="s">
        <v>42</v>
      </c>
      <c r="D15" s="144" t="s">
        <v>28</v>
      </c>
      <c r="E15" s="20"/>
      <c r="F15" s="20"/>
    </row>
    <row r="16" spans="2:6" s="1" customFormat="1" ht="21" customHeight="1">
      <c r="B16" s="68"/>
      <c r="C16" s="71"/>
      <c r="D16" s="71"/>
      <c r="E16" s="20"/>
      <c r="F16" s="20"/>
    </row>
    <row r="17" spans="2:4" ht="13.5">
      <c r="B17" s="69" t="s">
        <v>45</v>
      </c>
      <c r="C17" s="63">
        <v>744</v>
      </c>
      <c r="D17" s="61">
        <f>C17/C20%</f>
        <v>28.648440508278785</v>
      </c>
    </row>
    <row r="18" spans="2:4" ht="13.5">
      <c r="B18" s="69" t="s">
        <v>46</v>
      </c>
      <c r="C18" s="63">
        <v>1853</v>
      </c>
      <c r="D18" s="61">
        <f>C18/C20%</f>
        <v>71.35155949172122</v>
      </c>
    </row>
    <row r="19" spans="2:4" ht="13.5">
      <c r="B19" s="69"/>
      <c r="C19" s="63"/>
      <c r="D19" s="61"/>
    </row>
    <row r="20" spans="2:4" ht="28.5">
      <c r="B20" s="135" t="s">
        <v>75</v>
      </c>
      <c r="C20" s="70">
        <f>C17+C18</f>
        <v>2597</v>
      </c>
      <c r="D20" s="62">
        <f>100</f>
        <v>100</v>
      </c>
    </row>
    <row r="22" ht="13.5">
      <c r="B22" s="136"/>
    </row>
    <row r="23" spans="2:4" ht="13.5">
      <c r="B23" s="290" t="s">
        <v>68</v>
      </c>
      <c r="C23" s="290"/>
      <c r="D23" s="242">
        <v>397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7"/>
    </row>
    <row r="4" spans="1:6" s="1" customFormat="1" ht="13.5">
      <c r="A4" s="77" t="s">
        <v>0</v>
      </c>
      <c r="B4" s="78" t="s">
        <v>62</v>
      </c>
      <c r="C4" s="82"/>
      <c r="D4" s="82"/>
      <c r="E4" s="82"/>
      <c r="F4" s="82"/>
    </row>
    <row r="5" spans="1:6" s="1" customFormat="1" ht="13.5">
      <c r="A5" s="77" t="s">
        <v>2</v>
      </c>
      <c r="B5" s="79" t="s">
        <v>129</v>
      </c>
      <c r="C5" s="83"/>
      <c r="D5" s="83"/>
      <c r="E5" s="83"/>
      <c r="F5" s="83"/>
    </row>
    <row r="6" spans="1:6" s="1" customFormat="1" ht="13.5">
      <c r="A6" s="80" t="s">
        <v>3</v>
      </c>
      <c r="B6" s="79" t="s">
        <v>111</v>
      </c>
      <c r="C6" s="83"/>
      <c r="D6" s="83"/>
      <c r="E6" s="83"/>
      <c r="F6" s="83"/>
    </row>
    <row r="7" ht="9" customHeight="1">
      <c r="F7" s="60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4" t="s">
        <v>130</v>
      </c>
      <c r="C9" s="121">
        <v>714</v>
      </c>
      <c r="D9" s="119">
        <v>1657</v>
      </c>
      <c r="E9" s="73">
        <v>2371</v>
      </c>
      <c r="F9" s="243">
        <v>0.02154243860404992</v>
      </c>
      <c r="G9" s="60"/>
    </row>
    <row r="10" spans="2:7" ht="14.25" customHeight="1">
      <c r="B10" s="84" t="s">
        <v>131</v>
      </c>
      <c r="C10" s="121">
        <v>734</v>
      </c>
      <c r="D10" s="119">
        <v>1661</v>
      </c>
      <c r="E10" s="73">
        <v>2395</v>
      </c>
      <c r="F10" s="65">
        <v>0.010122311261071326</v>
      </c>
      <c r="G10" s="60"/>
    </row>
    <row r="11" spans="2:7" ht="14.25" customHeight="1">
      <c r="B11" s="84" t="s">
        <v>132</v>
      </c>
      <c r="C11" s="121">
        <v>734</v>
      </c>
      <c r="D11" s="119">
        <v>1541</v>
      </c>
      <c r="E11" s="73">
        <v>2275</v>
      </c>
      <c r="F11" s="65">
        <v>-0.050104384133611735</v>
      </c>
      <c r="G11" s="60"/>
    </row>
    <row r="12" spans="2:7" ht="14.25" customHeight="1">
      <c r="B12" s="84" t="s">
        <v>133</v>
      </c>
      <c r="C12" s="121">
        <v>708</v>
      </c>
      <c r="D12" s="119">
        <v>1600</v>
      </c>
      <c r="E12" s="73">
        <v>2308</v>
      </c>
      <c r="F12" s="65">
        <v>0.014505494505494543</v>
      </c>
      <c r="G12" s="60"/>
    </row>
    <row r="13" spans="2:7" ht="14.25" customHeight="1">
      <c r="B13" s="84" t="s">
        <v>134</v>
      </c>
      <c r="C13" s="121">
        <v>684</v>
      </c>
      <c r="D13" s="119">
        <v>1613</v>
      </c>
      <c r="E13" s="73">
        <v>2297</v>
      </c>
      <c r="F13" s="65">
        <v>-0.004766031195840514</v>
      </c>
      <c r="G13" s="60"/>
    </row>
    <row r="14" spans="2:7" ht="14.25" customHeight="1">
      <c r="B14" s="84" t="s">
        <v>135</v>
      </c>
      <c r="C14" s="121">
        <v>697</v>
      </c>
      <c r="D14" s="119">
        <v>1629</v>
      </c>
      <c r="E14" s="73">
        <v>2326</v>
      </c>
      <c r="F14" s="65">
        <v>0.012625163256421379</v>
      </c>
      <c r="G14" s="60"/>
    </row>
    <row r="15" spans="2:7" ht="14.25" customHeight="1">
      <c r="B15" s="84" t="s">
        <v>136</v>
      </c>
      <c r="C15" s="121">
        <v>681</v>
      </c>
      <c r="D15" s="119">
        <v>1622</v>
      </c>
      <c r="E15" s="73">
        <v>2303</v>
      </c>
      <c r="F15" s="65">
        <v>-0.009888220120378377</v>
      </c>
      <c r="G15" s="60"/>
    </row>
    <row r="16" spans="2:7" ht="14.25" customHeight="1">
      <c r="B16" s="84" t="s">
        <v>137</v>
      </c>
      <c r="C16" s="121">
        <v>698</v>
      </c>
      <c r="D16" s="119">
        <v>1604</v>
      </c>
      <c r="E16" s="73">
        <v>2302</v>
      </c>
      <c r="F16" s="65">
        <v>-0.0004342162396873128</v>
      </c>
      <c r="G16" s="60"/>
    </row>
    <row r="17" spans="2:7" ht="14.25" customHeight="1">
      <c r="B17" s="84" t="s">
        <v>138</v>
      </c>
      <c r="C17" s="121">
        <v>711</v>
      </c>
      <c r="D17" s="119">
        <v>1620</v>
      </c>
      <c r="E17" s="73">
        <v>2331</v>
      </c>
      <c r="F17" s="65">
        <v>0.012597741094700243</v>
      </c>
      <c r="G17" s="60"/>
    </row>
    <row r="18" spans="2:7" ht="14.25" customHeight="1">
      <c r="B18" s="84" t="s">
        <v>139</v>
      </c>
      <c r="C18" s="121">
        <v>641</v>
      </c>
      <c r="D18" s="119">
        <v>1626</v>
      </c>
      <c r="E18" s="73">
        <v>2267</v>
      </c>
      <c r="F18" s="65">
        <v>-0.027456027456027488</v>
      </c>
      <c r="G18" s="60"/>
    </row>
    <row r="19" spans="2:7" ht="14.25" customHeight="1">
      <c r="B19" s="84" t="s">
        <v>140</v>
      </c>
      <c r="C19" s="121">
        <v>684</v>
      </c>
      <c r="D19" s="119">
        <v>1601</v>
      </c>
      <c r="E19" s="73">
        <v>2285</v>
      </c>
      <c r="F19" s="65">
        <v>0.007940008822232114</v>
      </c>
      <c r="G19" s="60"/>
    </row>
    <row r="20" spans="2:7" ht="14.25" customHeight="1">
      <c r="B20" s="84" t="s">
        <v>141</v>
      </c>
      <c r="C20" s="121">
        <v>717</v>
      </c>
      <c r="D20" s="119">
        <v>1619</v>
      </c>
      <c r="E20" s="73">
        <v>2336</v>
      </c>
      <c r="F20" s="65">
        <v>0.022319474835886144</v>
      </c>
      <c r="G20" s="60"/>
    </row>
    <row r="21" spans="2:7" ht="14.25" customHeight="1">
      <c r="B21" s="84" t="s">
        <v>142</v>
      </c>
      <c r="C21" s="121">
        <v>713</v>
      </c>
      <c r="D21" s="119">
        <v>1633</v>
      </c>
      <c r="E21" s="73">
        <v>2346</v>
      </c>
      <c r="F21" s="65">
        <v>0.0042808219178083196</v>
      </c>
      <c r="G21" s="60"/>
    </row>
    <row r="22" spans="2:7" ht="14.25" customHeight="1">
      <c r="B22" s="84" t="s">
        <v>143</v>
      </c>
      <c r="C22" s="121">
        <v>679</v>
      </c>
      <c r="D22" s="119">
        <v>1625</v>
      </c>
      <c r="E22" s="73">
        <v>2304</v>
      </c>
      <c r="F22" s="65">
        <v>-0.01790281329923271</v>
      </c>
      <c r="G22" s="60"/>
    </row>
    <row r="23" spans="2:7" ht="14.25" customHeight="1">
      <c r="B23" s="84" t="s">
        <v>144</v>
      </c>
      <c r="C23" s="121">
        <v>697</v>
      </c>
      <c r="D23" s="119">
        <v>1566</v>
      </c>
      <c r="E23" s="73">
        <v>2263</v>
      </c>
      <c r="F23" s="65">
        <v>-0.01779513888888884</v>
      </c>
      <c r="G23" s="60"/>
    </row>
    <row r="24" spans="2:7" ht="14.25" customHeight="1">
      <c r="B24" s="84" t="s">
        <v>145</v>
      </c>
      <c r="C24" s="121">
        <v>716</v>
      </c>
      <c r="D24" s="119">
        <v>1780</v>
      </c>
      <c r="E24" s="73">
        <v>2496</v>
      </c>
      <c r="F24" s="65">
        <v>0.10296067167476797</v>
      </c>
      <c r="G24" s="60"/>
    </row>
    <row r="25" spans="2:7" ht="14.25" customHeight="1">
      <c r="B25" s="84" t="s">
        <v>146</v>
      </c>
      <c r="C25" s="121">
        <v>725</v>
      </c>
      <c r="D25" s="119">
        <v>1678</v>
      </c>
      <c r="E25" s="73">
        <v>2403</v>
      </c>
      <c r="F25" s="65">
        <v>-0.03725961538461542</v>
      </c>
      <c r="G25" s="60"/>
    </row>
    <row r="26" spans="2:7" ht="14.25" customHeight="1">
      <c r="B26" s="84" t="s">
        <v>147</v>
      </c>
      <c r="C26" s="121">
        <v>708</v>
      </c>
      <c r="D26" s="119">
        <v>1749</v>
      </c>
      <c r="E26" s="73">
        <v>2457</v>
      </c>
      <c r="F26" s="65">
        <v>0.022471910112359605</v>
      </c>
      <c r="G26" s="60"/>
    </row>
    <row r="27" spans="2:7" ht="14.25" customHeight="1">
      <c r="B27" s="84" t="s">
        <v>148</v>
      </c>
      <c r="C27" s="121">
        <v>707</v>
      </c>
      <c r="D27" s="119">
        <v>1743</v>
      </c>
      <c r="E27" s="73">
        <v>2450</v>
      </c>
      <c r="F27" s="65">
        <v>-0.002849002849002802</v>
      </c>
      <c r="G27" s="60"/>
    </row>
    <row r="28" spans="2:7" ht="14.25" customHeight="1">
      <c r="B28" s="84" t="s">
        <v>149</v>
      </c>
      <c r="C28" s="121">
        <v>742</v>
      </c>
      <c r="D28" s="119">
        <v>1780</v>
      </c>
      <c r="E28" s="73">
        <v>2522</v>
      </c>
      <c r="F28" s="65">
        <v>0.029387755102040725</v>
      </c>
      <c r="G28" s="60"/>
    </row>
    <row r="29" spans="2:7" ht="14.25" customHeight="1">
      <c r="B29" s="84" t="s">
        <v>150</v>
      </c>
      <c r="C29" s="121">
        <v>739</v>
      </c>
      <c r="D29" s="119">
        <v>1802</v>
      </c>
      <c r="E29" s="73">
        <v>2541</v>
      </c>
      <c r="F29" s="65">
        <v>0.007533703409992043</v>
      </c>
      <c r="G29" s="60"/>
    </row>
    <row r="30" spans="2:7" ht="14.25" customHeight="1">
      <c r="B30" s="84" t="s">
        <v>151</v>
      </c>
      <c r="C30" s="121">
        <v>707</v>
      </c>
      <c r="D30" s="119">
        <v>1809</v>
      </c>
      <c r="E30" s="73">
        <v>2516</v>
      </c>
      <c r="F30" s="65">
        <v>-0.009838646202282586</v>
      </c>
      <c r="G30" s="60"/>
    </row>
    <row r="31" spans="2:7" ht="14.25" customHeight="1">
      <c r="B31" s="84" t="s">
        <v>152</v>
      </c>
      <c r="C31" s="121">
        <v>722</v>
      </c>
      <c r="D31" s="119">
        <v>1754</v>
      </c>
      <c r="E31" s="73">
        <v>2476</v>
      </c>
      <c r="F31" s="65">
        <v>-0.015898251192368873</v>
      </c>
      <c r="G31" s="60"/>
    </row>
    <row r="32" spans="2:7" ht="14.25" customHeight="1">
      <c r="B32" s="84" t="s">
        <v>153</v>
      </c>
      <c r="C32" s="121">
        <v>767</v>
      </c>
      <c r="D32" s="119">
        <v>1788</v>
      </c>
      <c r="E32" s="73">
        <v>2555</v>
      </c>
      <c r="F32" s="65">
        <v>0.031906300484652705</v>
      </c>
      <c r="G32" s="60"/>
    </row>
    <row r="33" spans="2:6" ht="13.5">
      <c r="B33" s="95" t="s">
        <v>154</v>
      </c>
      <c r="C33" s="101">
        <v>744</v>
      </c>
      <c r="D33" s="101">
        <v>1853</v>
      </c>
      <c r="E33" s="96">
        <v>2597</v>
      </c>
      <c r="F33" s="97">
        <v>0.016438356164383494</v>
      </c>
    </row>
    <row r="34" spans="2:6" s="1" customFormat="1" ht="12.75">
      <c r="B34" s="49"/>
      <c r="C34" s="66"/>
      <c r="D34" s="66"/>
      <c r="E34" s="81"/>
      <c r="F34" s="66"/>
    </row>
    <row r="36" spans="2:6" ht="13.5">
      <c r="B36"/>
      <c r="C36"/>
      <c r="D36"/>
      <c r="E36"/>
      <c r="F36"/>
    </row>
    <row r="41" ht="13.5">
      <c r="E41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2.421875" style="74" bestFit="1" customWidth="1"/>
    <col min="2" max="6" width="16.7109375" style="74" customWidth="1"/>
    <col min="7" max="16384" width="11.421875" style="74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7"/>
    </row>
    <row r="4" spans="1:8" ht="14.25">
      <c r="A4" s="4" t="s">
        <v>0</v>
      </c>
      <c r="B4" s="5" t="s">
        <v>1</v>
      </c>
      <c r="C4" s="75"/>
      <c r="D4" s="75"/>
      <c r="E4" s="75"/>
      <c r="F4" s="75"/>
      <c r="G4" s="75"/>
      <c r="H4" s="75"/>
    </row>
    <row r="5" spans="1:10" ht="14.25">
      <c r="A5" s="4" t="s">
        <v>2</v>
      </c>
      <c r="B5" s="9" t="s">
        <v>129</v>
      </c>
      <c r="C5" s="76"/>
      <c r="D5" s="76"/>
      <c r="E5" s="76"/>
      <c r="F5" s="76"/>
      <c r="G5" s="76"/>
      <c r="H5" s="76"/>
      <c r="I5" s="76"/>
      <c r="J5" s="76"/>
    </row>
    <row r="6" spans="1:10" ht="14.25">
      <c r="A6" s="8" t="s">
        <v>3</v>
      </c>
      <c r="B6" s="9" t="s">
        <v>111</v>
      </c>
      <c r="C6" s="76"/>
      <c r="D6" s="76"/>
      <c r="E6" s="76"/>
      <c r="F6" s="76"/>
      <c r="G6" s="76"/>
      <c r="H6" s="76"/>
      <c r="I6" s="76"/>
      <c r="J6" s="76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view="pageBreakPreview" zoomScale="60" zoomScalePageLayoutView="0" workbookViewId="0" topLeftCell="A7">
      <selection activeCell="E9" sqref="E9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7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1"/>
      <c r="G5" s="41"/>
    </row>
    <row r="6" spans="1:7" ht="14.25">
      <c r="A6" s="4" t="s">
        <v>2</v>
      </c>
      <c r="B6" s="9" t="s">
        <v>129</v>
      </c>
      <c r="C6" s="10"/>
      <c r="D6" s="10"/>
      <c r="E6" s="10"/>
      <c r="F6" s="41"/>
      <c r="G6" s="41"/>
    </row>
    <row r="7" spans="1:7" ht="14.25">
      <c r="A7" s="8" t="s">
        <v>3</v>
      </c>
      <c r="B7" s="9" t="s">
        <v>111</v>
      </c>
      <c r="C7" s="10"/>
      <c r="D7" s="10"/>
      <c r="E7" s="10"/>
      <c r="F7" s="41"/>
      <c r="G7" s="41"/>
    </row>
    <row r="8" ht="15" customHeight="1">
      <c r="H8" s="60"/>
    </row>
    <row r="9" ht="15" customHeight="1"/>
    <row r="10" spans="2:6" s="1" customFormat="1" ht="53.25" customHeight="1">
      <c r="B10" s="280" t="s">
        <v>116</v>
      </c>
      <c r="C10" s="281"/>
      <c r="D10" s="15" t="s">
        <v>78</v>
      </c>
      <c r="E10" s="64" t="s">
        <v>51</v>
      </c>
      <c r="F10" s="20"/>
    </row>
    <row r="11" spans="2:6" s="1" customFormat="1" ht="15" customHeight="1">
      <c r="B11" s="282">
        <f>C21</f>
        <v>690</v>
      </c>
      <c r="C11" s="283"/>
      <c r="D11" s="63"/>
      <c r="E11" s="61"/>
      <c r="F11" s="20"/>
    </row>
    <row r="12" spans="2:6" s="1" customFormat="1" ht="15" customHeight="1">
      <c r="B12" s="284"/>
      <c r="C12" s="285"/>
      <c r="D12" s="133">
        <v>64711</v>
      </c>
      <c r="E12" s="244">
        <f>B11/D12%</f>
        <v>1.0662793033641884</v>
      </c>
      <c r="F12" s="46"/>
    </row>
    <row r="13" spans="2:6" s="1" customFormat="1" ht="15" customHeight="1">
      <c r="B13" s="286"/>
      <c r="C13" s="287"/>
      <c r="D13" s="70"/>
      <c r="E13" s="62"/>
      <c r="F13" s="20"/>
    </row>
    <row r="14" spans="3:7" s="1" customFormat="1" ht="21" customHeight="1">
      <c r="C14" s="145"/>
      <c r="D14" s="145"/>
      <c r="E14" s="142"/>
      <c r="F14" s="20"/>
      <c r="G14" s="20"/>
    </row>
    <row r="15" spans="3:7" s="1" customFormat="1" ht="13.5" customHeight="1">
      <c r="C15" s="288" t="s">
        <v>117</v>
      </c>
      <c r="D15" s="289"/>
      <c r="E15" s="142"/>
      <c r="F15" s="20"/>
      <c r="G15" s="20"/>
    </row>
    <row r="16" spans="1:4" ht="13.5">
      <c r="A16" s="1"/>
      <c r="C16" s="144" t="s">
        <v>42</v>
      </c>
      <c r="D16" s="144" t="s">
        <v>28</v>
      </c>
    </row>
    <row r="17" spans="1:4" ht="13.5">
      <c r="A17" s="1"/>
      <c r="B17" s="68"/>
      <c r="C17" s="71"/>
      <c r="D17" s="71"/>
    </row>
    <row r="18" spans="2:4" ht="13.5">
      <c r="B18" s="69" t="s">
        <v>38</v>
      </c>
      <c r="C18" s="63">
        <v>421</v>
      </c>
      <c r="D18" s="61">
        <f>C18/$C$21%</f>
        <v>61.01449275362319</v>
      </c>
    </row>
    <row r="19" spans="2:4" ht="28.5" customHeight="1">
      <c r="B19" s="69" t="s">
        <v>39</v>
      </c>
      <c r="C19" s="63">
        <v>269</v>
      </c>
      <c r="D19" s="61">
        <f>C19/$C$21%</f>
        <v>38.98550724637681</v>
      </c>
    </row>
    <row r="20" spans="2:4" ht="13.5">
      <c r="B20" s="69"/>
      <c r="C20" s="63"/>
      <c r="D20" s="61"/>
    </row>
    <row r="21" spans="2:4" ht="28.5">
      <c r="B21" s="135" t="s">
        <v>67</v>
      </c>
      <c r="C21" s="70">
        <f>C18+C19</f>
        <v>690</v>
      </c>
      <c r="D21" s="70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7"/>
    </row>
    <row r="4" spans="1:6" s="1" customFormat="1" ht="13.5">
      <c r="A4" s="77" t="s">
        <v>0</v>
      </c>
      <c r="B4" s="78" t="s">
        <v>62</v>
      </c>
      <c r="C4" s="82"/>
      <c r="D4" s="82"/>
      <c r="E4" s="82"/>
      <c r="F4" s="82"/>
    </row>
    <row r="5" spans="1:6" s="1" customFormat="1" ht="13.5">
      <c r="A5" s="77" t="s">
        <v>2</v>
      </c>
      <c r="B5" s="79" t="s">
        <v>129</v>
      </c>
      <c r="C5" s="83"/>
      <c r="D5" s="83"/>
      <c r="E5" s="83"/>
      <c r="F5" s="83"/>
    </row>
    <row r="6" spans="1:6" s="1" customFormat="1" ht="13.5">
      <c r="A6" s="80" t="s">
        <v>3</v>
      </c>
      <c r="B6" s="79" t="s">
        <v>111</v>
      </c>
      <c r="C6" s="83"/>
      <c r="D6" s="83"/>
      <c r="E6" s="83"/>
      <c r="F6" s="83"/>
    </row>
    <row r="7" ht="9" customHeight="1">
      <c r="F7" s="60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5" t="s">
        <v>130</v>
      </c>
      <c r="C9" s="246">
        <v>390</v>
      </c>
      <c r="D9" s="246">
        <v>264</v>
      </c>
      <c r="E9" s="246">
        <v>654</v>
      </c>
      <c r="F9" s="65">
        <v>0.03809523809523818</v>
      </c>
      <c r="G9" s="60"/>
    </row>
    <row r="10" spans="2:7" ht="13.5">
      <c r="B10" s="84" t="s">
        <v>131</v>
      </c>
      <c r="C10" s="72">
        <v>419</v>
      </c>
      <c r="D10" s="72">
        <v>235</v>
      </c>
      <c r="E10" s="72">
        <v>654</v>
      </c>
      <c r="F10" s="65">
        <v>0</v>
      </c>
      <c r="G10" s="60"/>
    </row>
    <row r="11" spans="2:7" ht="13.5">
      <c r="B11" s="84" t="s">
        <v>132</v>
      </c>
      <c r="C11" s="72">
        <v>397</v>
      </c>
      <c r="D11" s="72">
        <v>272</v>
      </c>
      <c r="E11" s="72">
        <v>669</v>
      </c>
      <c r="F11" s="65">
        <v>0.022935779816513735</v>
      </c>
      <c r="G11" s="60"/>
    </row>
    <row r="12" spans="2:7" ht="13.5">
      <c r="B12" s="84" t="s">
        <v>133</v>
      </c>
      <c r="C12" s="72">
        <v>416</v>
      </c>
      <c r="D12" s="72">
        <v>249</v>
      </c>
      <c r="E12" s="72">
        <v>665</v>
      </c>
      <c r="F12" s="65">
        <v>-0.005979073243647215</v>
      </c>
      <c r="G12" s="60"/>
    </row>
    <row r="13" spans="2:7" ht="13.5">
      <c r="B13" s="84" t="s">
        <v>134</v>
      </c>
      <c r="C13" s="72">
        <v>430</v>
      </c>
      <c r="D13" s="72">
        <v>247</v>
      </c>
      <c r="E13" s="72">
        <v>677</v>
      </c>
      <c r="F13" s="65">
        <v>0.018045112781954975</v>
      </c>
      <c r="G13" s="60"/>
    </row>
    <row r="14" spans="2:7" ht="13.5">
      <c r="B14" s="84" t="s">
        <v>135</v>
      </c>
      <c r="C14" s="72">
        <v>406</v>
      </c>
      <c r="D14" s="72">
        <v>288</v>
      </c>
      <c r="E14" s="72">
        <v>694</v>
      </c>
      <c r="F14" s="65">
        <v>0.025110782865583436</v>
      </c>
      <c r="G14" s="60"/>
    </row>
    <row r="15" spans="2:7" ht="13.5">
      <c r="B15" s="84" t="s">
        <v>136</v>
      </c>
      <c r="C15" s="72">
        <v>426</v>
      </c>
      <c r="D15" s="72">
        <v>286</v>
      </c>
      <c r="E15" s="72">
        <v>712</v>
      </c>
      <c r="F15" s="65">
        <v>0.025936599423631135</v>
      </c>
      <c r="G15" s="60"/>
    </row>
    <row r="16" spans="2:7" ht="13.5">
      <c r="B16" s="84" t="s">
        <v>137</v>
      </c>
      <c r="C16" s="72">
        <v>405</v>
      </c>
      <c r="D16" s="72">
        <v>278</v>
      </c>
      <c r="E16" s="72">
        <v>683</v>
      </c>
      <c r="F16" s="65">
        <v>-0.0407303370786517</v>
      </c>
      <c r="G16" s="60"/>
    </row>
    <row r="17" spans="2:7" ht="13.5">
      <c r="B17" s="84" t="s">
        <v>138</v>
      </c>
      <c r="C17" s="72">
        <v>445</v>
      </c>
      <c r="D17" s="72">
        <v>313</v>
      </c>
      <c r="E17" s="72">
        <v>758</v>
      </c>
      <c r="F17" s="65">
        <v>0.10980966325036601</v>
      </c>
      <c r="G17" s="60"/>
    </row>
    <row r="18" spans="2:7" ht="13.5">
      <c r="B18" s="84" t="s">
        <v>139</v>
      </c>
      <c r="C18" s="72">
        <v>403</v>
      </c>
      <c r="D18" s="72">
        <v>355</v>
      </c>
      <c r="E18" s="72">
        <v>758</v>
      </c>
      <c r="F18" s="65">
        <v>0</v>
      </c>
      <c r="G18" s="60"/>
    </row>
    <row r="19" spans="2:7" ht="13.5">
      <c r="B19" s="84" t="s">
        <v>140</v>
      </c>
      <c r="C19" s="72">
        <v>398</v>
      </c>
      <c r="D19" s="72">
        <v>308</v>
      </c>
      <c r="E19" s="72">
        <v>706</v>
      </c>
      <c r="F19" s="65">
        <v>-0.06860158311345643</v>
      </c>
      <c r="G19" s="60"/>
    </row>
    <row r="20" spans="2:7" ht="13.5">
      <c r="B20" s="84" t="s">
        <v>141</v>
      </c>
      <c r="C20" s="72">
        <v>387</v>
      </c>
      <c r="D20" s="72">
        <v>305</v>
      </c>
      <c r="E20" s="72">
        <v>692</v>
      </c>
      <c r="F20" s="65">
        <v>-0.019830028328611915</v>
      </c>
      <c r="G20" s="60"/>
    </row>
    <row r="21" spans="2:7" ht="13.5">
      <c r="B21" s="84" t="s">
        <v>142</v>
      </c>
      <c r="C21" s="72">
        <v>386</v>
      </c>
      <c r="D21" s="72">
        <v>309</v>
      </c>
      <c r="E21" s="72">
        <v>695</v>
      </c>
      <c r="F21" s="65">
        <v>0.004335260115607031</v>
      </c>
      <c r="G21" s="60"/>
    </row>
    <row r="22" spans="2:7" ht="13.5">
      <c r="B22" s="84" t="s">
        <v>143</v>
      </c>
      <c r="C22" s="72">
        <v>405</v>
      </c>
      <c r="D22" s="72">
        <v>318</v>
      </c>
      <c r="E22" s="72">
        <v>723</v>
      </c>
      <c r="F22" s="65">
        <v>0.04028776978417259</v>
      </c>
      <c r="G22" s="60"/>
    </row>
    <row r="23" spans="2:7" ht="13.5">
      <c r="B23" s="84" t="s">
        <v>144</v>
      </c>
      <c r="C23" s="72">
        <v>379</v>
      </c>
      <c r="D23" s="72">
        <v>309</v>
      </c>
      <c r="E23" s="72">
        <v>688</v>
      </c>
      <c r="F23" s="65">
        <v>-0.048409405255878335</v>
      </c>
      <c r="G23" s="60"/>
    </row>
    <row r="24" spans="1:7" ht="13.5">
      <c r="A24" s="1"/>
      <c r="B24" s="84" t="s">
        <v>145</v>
      </c>
      <c r="C24" s="72">
        <v>431</v>
      </c>
      <c r="D24" s="72">
        <v>292</v>
      </c>
      <c r="E24" s="72">
        <v>723</v>
      </c>
      <c r="F24" s="65">
        <v>0.05087209302325579</v>
      </c>
      <c r="G24" s="60"/>
    </row>
    <row r="25" spans="1:7" ht="13.5">
      <c r="A25" s="1"/>
      <c r="B25" s="84" t="s">
        <v>146</v>
      </c>
      <c r="C25" s="72">
        <v>447</v>
      </c>
      <c r="D25" s="72">
        <v>320</v>
      </c>
      <c r="E25" s="72">
        <v>767</v>
      </c>
      <c r="F25" s="65">
        <v>0.06085753803596128</v>
      </c>
      <c r="G25" s="60"/>
    </row>
    <row r="26" spans="1:7" ht="13.5">
      <c r="A26" s="1"/>
      <c r="B26" s="84" t="s">
        <v>147</v>
      </c>
      <c r="C26" s="72">
        <v>467</v>
      </c>
      <c r="D26" s="72">
        <v>337</v>
      </c>
      <c r="E26" s="72">
        <v>804</v>
      </c>
      <c r="F26" s="65">
        <v>0.04823989569752274</v>
      </c>
      <c r="G26" s="60"/>
    </row>
    <row r="27" spans="1:7" ht="13.5">
      <c r="A27" s="1"/>
      <c r="B27" s="84" t="s">
        <v>148</v>
      </c>
      <c r="C27" s="72">
        <v>461</v>
      </c>
      <c r="D27" s="72">
        <v>331</v>
      </c>
      <c r="E27" s="72">
        <v>792</v>
      </c>
      <c r="F27" s="65">
        <v>-0.014925373134328401</v>
      </c>
      <c r="G27" s="60"/>
    </row>
    <row r="28" spans="1:7" ht="13.5">
      <c r="A28" s="1"/>
      <c r="B28" s="84" t="s">
        <v>149</v>
      </c>
      <c r="C28" s="72">
        <v>460</v>
      </c>
      <c r="D28" s="72">
        <v>345</v>
      </c>
      <c r="E28" s="72">
        <v>805</v>
      </c>
      <c r="F28" s="65">
        <v>0.016414141414141437</v>
      </c>
      <c r="G28" s="60"/>
    </row>
    <row r="29" spans="1:7" ht="13.5">
      <c r="A29" s="1"/>
      <c r="B29" s="84" t="s">
        <v>150</v>
      </c>
      <c r="C29" s="72">
        <v>448</v>
      </c>
      <c r="D29" s="72">
        <v>361</v>
      </c>
      <c r="E29" s="72">
        <v>809</v>
      </c>
      <c r="F29" s="65">
        <v>0.00496894409937898</v>
      </c>
      <c r="G29" s="60"/>
    </row>
    <row r="30" spans="1:7" ht="13.5">
      <c r="A30" s="1"/>
      <c r="B30" s="84" t="s">
        <v>151</v>
      </c>
      <c r="C30" s="72">
        <v>422</v>
      </c>
      <c r="D30" s="72">
        <v>325</v>
      </c>
      <c r="E30" s="72">
        <v>747</v>
      </c>
      <c r="F30" s="65">
        <v>-0.07663782447466005</v>
      </c>
      <c r="G30" s="60"/>
    </row>
    <row r="31" spans="1:7" ht="13.5">
      <c r="A31" s="1"/>
      <c r="B31" s="84" t="s">
        <v>152</v>
      </c>
      <c r="C31" s="72">
        <v>371</v>
      </c>
      <c r="D31" s="72">
        <v>290</v>
      </c>
      <c r="E31" s="72">
        <v>661</v>
      </c>
      <c r="F31" s="65">
        <v>-0.11512717536813921</v>
      </c>
      <c r="G31" s="60"/>
    </row>
    <row r="32" spans="1:7" ht="13.5">
      <c r="A32" s="1"/>
      <c r="B32" s="84" t="s">
        <v>153</v>
      </c>
      <c r="C32" s="72">
        <v>413</v>
      </c>
      <c r="D32" s="72">
        <v>274</v>
      </c>
      <c r="E32" s="72">
        <v>687</v>
      </c>
      <c r="F32" s="65">
        <v>0.03933434190620266</v>
      </c>
      <c r="G32" s="60"/>
    </row>
    <row r="33" spans="1:6" s="1" customFormat="1" ht="13.5">
      <c r="A33" s="20"/>
      <c r="B33" s="95" t="s">
        <v>154</v>
      </c>
      <c r="C33" s="96">
        <v>421</v>
      </c>
      <c r="D33" s="96">
        <v>269</v>
      </c>
      <c r="E33" s="96">
        <v>690</v>
      </c>
      <c r="F33" s="97">
        <v>0.004366812227074135</v>
      </c>
    </row>
    <row r="36" ht="13.5">
      <c r="F36" s="147"/>
    </row>
    <row r="37" spans="2:6" ht="13.5">
      <c r="B37"/>
      <c r="C37"/>
      <c r="D37"/>
      <c r="E37"/>
      <c r="F37"/>
    </row>
    <row r="40" ht="13.5">
      <c r="E40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2.421875" style="74" bestFit="1" customWidth="1"/>
    <col min="2" max="6" width="16.7109375" style="74" customWidth="1"/>
    <col min="7" max="16384" width="11.421875" style="74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7" t="s">
        <v>155</v>
      </c>
      <c r="B3" s="67"/>
    </row>
    <row r="4" spans="1:8" ht="14.25">
      <c r="A4" s="4" t="s">
        <v>0</v>
      </c>
      <c r="B4" s="5" t="s">
        <v>62</v>
      </c>
      <c r="C4" s="75"/>
      <c r="D4" s="75"/>
      <c r="E4" s="75"/>
      <c r="F4" s="75"/>
      <c r="G4" s="75"/>
      <c r="H4" s="75"/>
    </row>
    <row r="5" spans="1:8" ht="14.25">
      <c r="A5" s="4" t="s">
        <v>2</v>
      </c>
      <c r="B5" s="9" t="s">
        <v>129</v>
      </c>
      <c r="C5" s="76"/>
      <c r="D5" s="76"/>
      <c r="E5" s="76"/>
      <c r="F5" s="76"/>
      <c r="G5" s="76"/>
      <c r="H5" s="76"/>
    </row>
    <row r="6" spans="1:8" ht="14.25">
      <c r="A6" s="8" t="s">
        <v>3</v>
      </c>
      <c r="B6" s="9" t="s">
        <v>111</v>
      </c>
      <c r="C6" s="76"/>
      <c r="D6" s="76"/>
      <c r="E6" s="76"/>
      <c r="F6" s="76"/>
      <c r="G6" s="76"/>
      <c r="H6" s="76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view="pageBreakPreview" zoomScale="60" zoomScalePageLayoutView="0" workbookViewId="0" topLeftCell="A1">
      <selection activeCell="E9" sqref="E9"/>
    </sheetView>
  </sheetViews>
  <sheetFormatPr defaultColWidth="6.28125" defaultRowHeight="12.75"/>
  <cols>
    <col min="1" max="1" width="6.28125" style="1" customWidth="1"/>
    <col min="2" max="2" width="18.421875" style="33" customWidth="1"/>
    <col min="3" max="3" width="59.7109375" style="33" customWidth="1"/>
    <col min="4" max="16384" width="6.28125" style="1" customWidth="1"/>
  </cols>
  <sheetData>
    <row r="1" spans="1:9" s="116" customFormat="1" ht="21">
      <c r="A1" s="32" t="s">
        <v>15</v>
      </c>
      <c r="B1" s="113"/>
      <c r="C1" s="113"/>
      <c r="D1" s="114"/>
      <c r="E1" s="114"/>
      <c r="F1" s="114"/>
      <c r="G1" s="115"/>
      <c r="H1" s="115"/>
      <c r="I1" s="115"/>
    </row>
    <row r="2" spans="1:9" s="110" customFormat="1" ht="18">
      <c r="A2" s="106"/>
      <c r="B2" s="107"/>
      <c r="C2" s="107"/>
      <c r="D2" s="108"/>
      <c r="E2" s="108"/>
      <c r="F2" s="108"/>
      <c r="G2" s="109"/>
      <c r="H2" s="109"/>
      <c r="I2" s="109"/>
    </row>
    <row r="3" spans="1:9" s="105" customFormat="1" ht="15">
      <c r="A3" s="111"/>
      <c r="B3" s="102"/>
      <c r="C3" s="102" t="s">
        <v>16</v>
      </c>
      <c r="D3" s="104"/>
      <c r="E3" s="111"/>
      <c r="F3" s="111"/>
      <c r="G3" s="104"/>
      <c r="H3" s="104"/>
      <c r="I3" s="104"/>
    </row>
    <row r="4" spans="1:9" s="105" customFormat="1" ht="15">
      <c r="A4" s="111"/>
      <c r="B4" s="102" t="s">
        <v>6</v>
      </c>
      <c r="C4" s="102" t="s">
        <v>17</v>
      </c>
      <c r="D4" s="104"/>
      <c r="E4" s="111"/>
      <c r="F4" s="111"/>
      <c r="G4" s="104"/>
      <c r="H4" s="104"/>
      <c r="I4" s="104"/>
    </row>
    <row r="5" spans="1:9" s="105" customFormat="1" ht="15">
      <c r="A5" s="104"/>
      <c r="B5" s="102" t="s">
        <v>7</v>
      </c>
      <c r="C5" s="102" t="s">
        <v>52</v>
      </c>
      <c r="D5" s="104"/>
      <c r="E5" s="103"/>
      <c r="F5" s="103"/>
      <c r="G5" s="104"/>
      <c r="H5" s="104"/>
      <c r="I5" s="104"/>
    </row>
    <row r="6" spans="1:9" s="105" customFormat="1" ht="15">
      <c r="A6" s="104"/>
      <c r="B6" s="102" t="s">
        <v>57</v>
      </c>
      <c r="C6" s="102" t="s">
        <v>58</v>
      </c>
      <c r="D6" s="104"/>
      <c r="E6" s="103"/>
      <c r="F6" s="103"/>
      <c r="G6" s="104"/>
      <c r="H6" s="104"/>
      <c r="I6" s="104"/>
    </row>
    <row r="7" spans="1:9" s="105" customFormat="1" ht="15">
      <c r="A7" s="104"/>
      <c r="B7" s="102" t="s">
        <v>18</v>
      </c>
      <c r="C7" s="102" t="s">
        <v>69</v>
      </c>
      <c r="D7" s="104"/>
      <c r="E7" s="103"/>
      <c r="F7" s="103"/>
      <c r="G7" s="104"/>
      <c r="H7" s="104"/>
      <c r="I7" s="104"/>
    </row>
    <row r="8" spans="1:9" s="105" customFormat="1" ht="15">
      <c r="A8" s="104"/>
      <c r="B8" s="102" t="s">
        <v>80</v>
      </c>
      <c r="C8" s="102" t="s">
        <v>59</v>
      </c>
      <c r="D8" s="104"/>
      <c r="E8" s="103"/>
      <c r="F8" s="103"/>
      <c r="G8" s="104"/>
      <c r="H8" s="104"/>
      <c r="I8" s="104"/>
    </row>
    <row r="9" spans="1:9" s="105" customFormat="1" ht="15">
      <c r="A9" s="104"/>
      <c r="B9" s="102" t="s">
        <v>19</v>
      </c>
      <c r="C9" s="102" t="s">
        <v>20</v>
      </c>
      <c r="D9" s="104"/>
      <c r="E9" s="103"/>
      <c r="F9" s="103"/>
      <c r="G9" s="104"/>
      <c r="H9" s="104"/>
      <c r="I9" s="104"/>
    </row>
    <row r="10" spans="1:9" s="105" customFormat="1" ht="15">
      <c r="A10" s="104"/>
      <c r="B10" s="102" t="s">
        <v>21</v>
      </c>
      <c r="C10" s="102" t="s">
        <v>44</v>
      </c>
      <c r="D10" s="104"/>
      <c r="E10" s="103"/>
      <c r="F10" s="103"/>
      <c r="G10" s="104"/>
      <c r="H10" s="104"/>
      <c r="I10" s="104"/>
    </row>
    <row r="11" spans="1:9" s="105" customFormat="1" ht="15">
      <c r="A11" s="104"/>
      <c r="B11" s="102" t="s">
        <v>81</v>
      </c>
      <c r="C11" s="102" t="s">
        <v>70</v>
      </c>
      <c r="D11" s="104"/>
      <c r="E11" s="103"/>
      <c r="F11" s="103"/>
      <c r="G11" s="104"/>
      <c r="H11" s="104"/>
      <c r="I11" s="104"/>
    </row>
    <row r="12" spans="1:9" s="105" customFormat="1" ht="15">
      <c r="A12" s="104"/>
      <c r="B12" s="102" t="s">
        <v>82</v>
      </c>
      <c r="C12" s="102" t="s">
        <v>71</v>
      </c>
      <c r="D12" s="104"/>
      <c r="E12" s="103"/>
      <c r="F12" s="103"/>
      <c r="G12" s="104"/>
      <c r="H12" s="104"/>
      <c r="I12" s="104"/>
    </row>
    <row r="13" spans="1:9" s="105" customFormat="1" ht="15">
      <c r="A13" s="104"/>
      <c r="B13" s="102" t="s">
        <v>22</v>
      </c>
      <c r="C13" s="102" t="s">
        <v>50</v>
      </c>
      <c r="D13" s="104"/>
      <c r="E13" s="103"/>
      <c r="F13" s="103"/>
      <c r="G13" s="104"/>
      <c r="H13" s="104"/>
      <c r="I13" s="104"/>
    </row>
    <row r="14" spans="1:9" s="105" customFormat="1" ht="15">
      <c r="A14" s="104"/>
      <c r="B14" s="102" t="s">
        <v>83</v>
      </c>
      <c r="C14" s="102" t="s">
        <v>72</v>
      </c>
      <c r="D14" s="104"/>
      <c r="E14" s="103"/>
      <c r="F14" s="103"/>
      <c r="G14" s="104"/>
      <c r="H14" s="104"/>
      <c r="I14" s="104"/>
    </row>
    <row r="15" spans="1:9" s="105" customFormat="1" ht="15">
      <c r="A15" s="104"/>
      <c r="B15" s="102" t="s">
        <v>84</v>
      </c>
      <c r="C15" s="102" t="s">
        <v>73</v>
      </c>
      <c r="D15" s="104"/>
      <c r="E15" s="103"/>
      <c r="F15" s="103"/>
      <c r="G15" s="104"/>
      <c r="H15" s="104"/>
      <c r="I15" s="104"/>
    </row>
    <row r="16" spans="1:9" s="105" customFormat="1" ht="15">
      <c r="A16" s="103"/>
      <c r="B16" s="102"/>
      <c r="C16" s="102"/>
      <c r="D16" s="104"/>
      <c r="E16" s="103"/>
      <c r="F16" s="103"/>
      <c r="G16" s="104"/>
      <c r="H16" s="104"/>
      <c r="I16" s="104"/>
    </row>
    <row r="17" spans="1:9" s="105" customFormat="1" ht="15">
      <c r="A17" s="103"/>
      <c r="B17" s="102"/>
      <c r="C17" s="102"/>
      <c r="D17" s="104"/>
      <c r="E17" s="103"/>
      <c r="F17" s="103"/>
      <c r="G17" s="104"/>
      <c r="H17" s="104"/>
      <c r="I17" s="104"/>
    </row>
    <row r="18" spans="1:9" s="105" customFormat="1" ht="15">
      <c r="A18" s="103"/>
      <c r="B18" s="102"/>
      <c r="C18" s="102"/>
      <c r="D18" s="104"/>
      <c r="E18" s="103"/>
      <c r="F18" s="103"/>
      <c r="G18" s="104"/>
      <c r="H18" s="104"/>
      <c r="I18" s="104"/>
    </row>
    <row r="19" spans="1:9" s="105" customFormat="1" ht="15">
      <c r="A19" s="103"/>
      <c r="B19" s="102"/>
      <c r="C19" s="102"/>
      <c r="D19" s="104"/>
      <c r="E19" s="103"/>
      <c r="F19" s="103"/>
      <c r="G19" s="104"/>
      <c r="H19" s="104"/>
      <c r="I19" s="104"/>
    </row>
    <row r="20" spans="1:9" s="105" customFormat="1" ht="15">
      <c r="A20" s="104"/>
      <c r="B20" s="102"/>
      <c r="C20" s="102"/>
      <c r="D20" s="104"/>
      <c r="E20" s="104"/>
      <c r="F20" s="104"/>
      <c r="G20" s="104"/>
      <c r="H20" s="104"/>
      <c r="I20" s="104"/>
    </row>
    <row r="21" spans="1:9" s="105" customFormat="1" ht="15">
      <c r="A21" s="104"/>
      <c r="B21" s="102"/>
      <c r="C21" s="102"/>
      <c r="D21" s="104"/>
      <c r="E21" s="104"/>
      <c r="F21" s="104"/>
      <c r="G21" s="104"/>
      <c r="H21" s="104"/>
      <c r="I21" s="104"/>
    </row>
    <row r="22" spans="2:3" s="105" customFormat="1" ht="15">
      <c r="B22" s="102"/>
      <c r="C22" s="102"/>
    </row>
    <row r="23" spans="2:3" s="105" customFormat="1" ht="15">
      <c r="B23" s="102"/>
      <c r="C23" s="102"/>
    </row>
    <row r="24" spans="2:3" s="105" customFormat="1" ht="15">
      <c r="B24" s="102"/>
      <c r="C24" s="102"/>
    </row>
    <row r="25" spans="2:3" s="105" customFormat="1" ht="15">
      <c r="B25" s="102"/>
      <c r="C25" s="112"/>
    </row>
    <row r="26" spans="2:3" s="105" customFormat="1" ht="15">
      <c r="B26" s="102"/>
      <c r="C26" s="112"/>
    </row>
    <row r="27" spans="2:3" s="105" customFormat="1" ht="15">
      <c r="B27" s="102"/>
      <c r="C27" s="112"/>
    </row>
    <row r="28" spans="2:3" s="105" customFormat="1" ht="15">
      <c r="B28" s="102"/>
      <c r="C28" s="112"/>
    </row>
    <row r="29" spans="2:3" s="105" customFormat="1" ht="15">
      <c r="B29" s="112"/>
      <c r="C29" s="112"/>
    </row>
    <row r="30" spans="2:3" s="105" customFormat="1" ht="15">
      <c r="B30" s="112"/>
      <c r="C30" s="112"/>
    </row>
    <row r="31" spans="2:3" s="105" customFormat="1" ht="15">
      <c r="B31" s="112"/>
      <c r="C31" s="112"/>
    </row>
    <row r="32" spans="2:3" s="105" customFormat="1" ht="15">
      <c r="B32" s="112"/>
      <c r="C32" s="112"/>
    </row>
    <row r="33" spans="2:3" s="105" customFormat="1" ht="15">
      <c r="B33" s="112"/>
      <c r="C33" s="112"/>
    </row>
    <row r="34" spans="2:3" s="105" customFormat="1" ht="15">
      <c r="B34" s="112"/>
      <c r="C34" s="112"/>
    </row>
    <row r="35" spans="2:3" s="105" customFormat="1" ht="15">
      <c r="B35" s="112"/>
      <c r="C35" s="1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5" t="s">
        <v>16</v>
      </c>
      <c r="G1" s="165"/>
      <c r="K1" s="166" t="str">
        <f>couverture!D15</f>
        <v>1er novembre 2011 </v>
      </c>
    </row>
    <row r="4" spans="1:7" ht="12.75">
      <c r="A4" s="167" t="s">
        <v>94</v>
      </c>
      <c r="G4" s="167" t="s">
        <v>95</v>
      </c>
    </row>
    <row r="6" spans="3:11" ht="25.5" customHeight="1">
      <c r="C6" s="168">
        <v>40848</v>
      </c>
      <c r="D6" s="168">
        <v>40483</v>
      </c>
      <c r="E6" s="169" t="s">
        <v>96</v>
      </c>
      <c r="I6" s="168">
        <v>40848</v>
      </c>
      <c r="J6" s="168">
        <v>40483</v>
      </c>
      <c r="K6" s="169" t="s">
        <v>96</v>
      </c>
    </row>
    <row r="7" spans="1:11" ht="25.5" customHeight="1">
      <c r="A7" s="270" t="s">
        <v>97</v>
      </c>
      <c r="B7" s="270"/>
      <c r="C7" s="170">
        <v>73149</v>
      </c>
      <c r="D7" s="171">
        <v>67165</v>
      </c>
      <c r="E7" s="183">
        <f>IF(D7&gt;0,(C7/D7)-1,"-")</f>
        <v>0.0890940221841734</v>
      </c>
      <c r="G7" s="271" t="s">
        <v>97</v>
      </c>
      <c r="H7" s="271"/>
      <c r="I7" s="170">
        <f>I9+I10+I11</f>
        <v>10237</v>
      </c>
      <c r="J7" s="171">
        <f>J9+J10+J11</f>
        <v>7824</v>
      </c>
      <c r="K7" s="172">
        <f>(I7/J7)-1</f>
        <v>0.30841002044989785</v>
      </c>
    </row>
    <row r="8" spans="1:11" ht="15">
      <c r="A8" s="173"/>
      <c r="B8" s="173"/>
      <c r="C8" s="174"/>
      <c r="D8" s="175"/>
      <c r="E8" s="176"/>
      <c r="I8" s="174"/>
      <c r="J8" s="175"/>
      <c r="K8" s="176"/>
    </row>
    <row r="9" spans="1:11" ht="25.5" customHeight="1">
      <c r="A9" s="263" t="s">
        <v>98</v>
      </c>
      <c r="B9" s="263"/>
      <c r="C9" s="177">
        <v>8438</v>
      </c>
      <c r="D9" s="178">
        <v>5737</v>
      </c>
      <c r="E9" s="183">
        <f>IF(D9&gt;0,(C9/D9)-1,"-")</f>
        <v>0.4708035558654349</v>
      </c>
      <c r="G9" s="272" t="s">
        <v>99</v>
      </c>
      <c r="H9" s="272"/>
      <c r="I9" s="180">
        <f>C16</f>
        <v>1917</v>
      </c>
      <c r="J9" s="178">
        <f>D16</f>
        <v>1714</v>
      </c>
      <c r="K9" s="179">
        <f>(I9/J9)-1</f>
        <v>0.11843640606767791</v>
      </c>
    </row>
    <row r="10" spans="1:11" ht="42" customHeight="1">
      <c r="A10" s="264" t="s">
        <v>123</v>
      </c>
      <c r="B10" s="267"/>
      <c r="C10" s="181">
        <v>7386</v>
      </c>
      <c r="D10" s="182">
        <v>4994</v>
      </c>
      <c r="E10" s="183">
        <f>IF(D10&gt;0,(C10/D10)-1,"-")</f>
        <v>0.47897476972366837</v>
      </c>
      <c r="G10" s="268" t="s">
        <v>123</v>
      </c>
      <c r="H10" s="269"/>
      <c r="I10" s="181">
        <f>C10</f>
        <v>7386</v>
      </c>
      <c r="J10" s="182">
        <f>D10</f>
        <v>4994</v>
      </c>
      <c r="K10" s="183">
        <f>(I10/J10)-1</f>
        <v>0.47897476972366837</v>
      </c>
    </row>
    <row r="11" spans="1:11" ht="42" customHeight="1">
      <c r="A11" s="264" t="s">
        <v>124</v>
      </c>
      <c r="B11" s="264"/>
      <c r="C11" s="181">
        <v>500</v>
      </c>
      <c r="D11" s="182">
        <v>56</v>
      </c>
      <c r="E11" s="291" t="s">
        <v>166</v>
      </c>
      <c r="G11" s="264" t="s">
        <v>101</v>
      </c>
      <c r="H11" s="264"/>
      <c r="I11" s="181">
        <f>C12+C17</f>
        <v>934</v>
      </c>
      <c r="J11" s="182">
        <f>D12+D17</f>
        <v>1116</v>
      </c>
      <c r="K11" s="183">
        <f>(I11/J11)-1</f>
        <v>-0.1630824372759857</v>
      </c>
    </row>
    <row r="12" spans="1:11" ht="25.5" customHeight="1">
      <c r="A12" s="264" t="s">
        <v>100</v>
      </c>
      <c r="B12" s="264"/>
      <c r="C12" s="181">
        <v>552</v>
      </c>
      <c r="D12" s="182">
        <v>687</v>
      </c>
      <c r="E12" s="183">
        <f>(C12/D12)-1</f>
        <v>-0.19650655021834063</v>
      </c>
      <c r="G12" s="184"/>
      <c r="H12" s="184"/>
      <c r="I12" s="185"/>
      <c r="J12" s="185"/>
      <c r="K12" s="186"/>
    </row>
    <row r="13" spans="1:11" ht="15">
      <c r="A13" s="173"/>
      <c r="B13" s="173"/>
      <c r="C13" s="174"/>
      <c r="D13" s="175"/>
      <c r="E13" s="176"/>
      <c r="G13" s="265" t="s">
        <v>103</v>
      </c>
      <c r="H13" s="265"/>
      <c r="I13" s="261">
        <f>(I7*100)/(C18+C17+C16+C12+C10+C11)</f>
        <v>18.056902968620463</v>
      </c>
      <c r="J13" s="261">
        <f>(J7*100)/(D18+D17+D16+D12+D10+D11)</f>
        <v>15.308757924395398</v>
      </c>
      <c r="K13" s="187"/>
    </row>
    <row r="14" spans="1:11" ht="24.75" customHeight="1">
      <c r="A14" s="263" t="s">
        <v>102</v>
      </c>
      <c r="B14" s="263"/>
      <c r="C14" s="177">
        <v>64711</v>
      </c>
      <c r="D14" s="178">
        <v>61428</v>
      </c>
      <c r="E14" s="179">
        <f>(C14/D14)-1</f>
        <v>0.053444683206355315</v>
      </c>
      <c r="G14" s="266"/>
      <c r="H14" s="266"/>
      <c r="I14" s="262"/>
      <c r="J14" s="262"/>
      <c r="K14" s="187"/>
    </row>
    <row r="15" spans="1:5" ht="25.5" customHeight="1">
      <c r="A15" s="264" t="s">
        <v>104</v>
      </c>
      <c r="B15" s="264"/>
      <c r="C15" s="181">
        <v>16456</v>
      </c>
      <c r="D15" s="182">
        <v>16057</v>
      </c>
      <c r="E15" s="183">
        <f>(C15/D15)-1</f>
        <v>0.02484897552469323</v>
      </c>
    </row>
    <row r="16" spans="1:5" ht="25.5" customHeight="1">
      <c r="A16" s="264" t="s">
        <v>99</v>
      </c>
      <c r="B16" s="264"/>
      <c r="C16" s="181">
        <v>1917</v>
      </c>
      <c r="D16" s="182">
        <v>1714</v>
      </c>
      <c r="E16" s="183">
        <f>(C16/D16)-1</f>
        <v>0.11843640606767791</v>
      </c>
    </row>
    <row r="17" spans="1:5" ht="25.5" customHeight="1">
      <c r="A17" s="264" t="s">
        <v>105</v>
      </c>
      <c r="B17" s="264"/>
      <c r="C17" s="181">
        <v>382</v>
      </c>
      <c r="D17" s="182">
        <v>429</v>
      </c>
      <c r="E17" s="183">
        <f>(C17/D17)-1</f>
        <v>-0.10955710955710951</v>
      </c>
    </row>
    <row r="18" spans="1:5" ht="25.5" customHeight="1">
      <c r="A18" s="264" t="s">
        <v>106</v>
      </c>
      <c r="B18" s="264"/>
      <c r="C18" s="181">
        <f>C14-C15-C16-C17</f>
        <v>45956</v>
      </c>
      <c r="D18" s="181">
        <f>D14-D15-D16-D17</f>
        <v>43228</v>
      </c>
      <c r="E18" s="183">
        <f>(C18/D18)-1</f>
        <v>0.0631072453039696</v>
      </c>
    </row>
    <row r="20" ht="12.75">
      <c r="A20" s="188" t="s">
        <v>165</v>
      </c>
    </row>
    <row r="21" ht="12.75">
      <c r="A21" s="167" t="s">
        <v>107</v>
      </c>
    </row>
    <row r="23" ht="12.75">
      <c r="B23" s="122" t="s">
        <v>160</v>
      </c>
    </row>
    <row r="24" ht="12.75">
      <c r="B24" s="232" t="s">
        <v>161</v>
      </c>
    </row>
    <row r="25" ht="12.75">
      <c r="B25" s="122" t="s">
        <v>162</v>
      </c>
    </row>
    <row r="26" ht="12.75">
      <c r="B26" s="122" t="s">
        <v>163</v>
      </c>
    </row>
    <row r="27" ht="12.75">
      <c r="B27" s="122" t="s">
        <v>164</v>
      </c>
    </row>
    <row r="29" spans="1:5" ht="12.75">
      <c r="A29" s="188" t="s">
        <v>108</v>
      </c>
      <c r="B29" s="188"/>
      <c r="C29" s="188"/>
      <c r="D29" s="247">
        <v>57268</v>
      </c>
      <c r="E29" s="189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4" customWidth="1"/>
    <col min="2" max="3" width="1.8515625" style="34" customWidth="1"/>
    <col min="4" max="4" width="9.28125" style="34" customWidth="1"/>
    <col min="5" max="5" width="8.28125" style="34" customWidth="1"/>
    <col min="6" max="6" width="19.28125" style="34" customWidth="1"/>
    <col min="7" max="7" width="9.28125" style="34" customWidth="1"/>
    <col min="8" max="8" width="15.7109375" style="34" customWidth="1"/>
    <col min="9" max="9" width="8.57421875" style="34" customWidth="1"/>
    <col min="10" max="10" width="10.8515625" style="34" customWidth="1"/>
    <col min="11" max="11" width="5.7109375" style="34" customWidth="1"/>
    <col min="12" max="12" width="5.8515625" style="34" customWidth="1"/>
    <col min="13" max="16384" width="8.28125" style="34" customWidth="1"/>
  </cols>
  <sheetData>
    <row r="1" spans="1:16" ht="17.25">
      <c r="A1" s="221"/>
      <c r="B1" s="222" t="s">
        <v>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>
      <c r="A2" s="221"/>
      <c r="B2" s="223" t="s">
        <v>16</v>
      </c>
      <c r="C2" s="223"/>
      <c r="D2" s="221"/>
      <c r="E2" s="224"/>
      <c r="F2" s="224"/>
      <c r="G2" s="221"/>
      <c r="H2" s="221"/>
      <c r="I2" s="221"/>
      <c r="J2" s="224"/>
      <c r="K2" s="225"/>
      <c r="L2" s="224"/>
      <c r="M2" s="224"/>
      <c r="N2" s="226"/>
      <c r="O2" s="221"/>
      <c r="P2" s="221"/>
    </row>
    <row r="3" spans="1:16" ht="15.75">
      <c r="A3" s="221"/>
      <c r="B3" s="224"/>
      <c r="C3" s="224"/>
      <c r="D3" s="227" t="s">
        <v>88</v>
      </c>
      <c r="E3" s="224"/>
      <c r="F3" s="221"/>
      <c r="G3" s="221"/>
      <c r="H3" s="221"/>
      <c r="I3" s="228"/>
      <c r="J3" s="224"/>
      <c r="K3" s="224"/>
      <c r="L3" s="224"/>
      <c r="M3" s="224"/>
      <c r="N3" s="226"/>
      <c r="O3" s="221"/>
      <c r="P3" s="221"/>
    </row>
    <row r="4" spans="1:16" ht="15">
      <c r="A4" s="221"/>
      <c r="B4" s="221"/>
      <c r="C4" s="229"/>
      <c r="D4" s="227" t="s">
        <v>23</v>
      </c>
      <c r="E4" s="195"/>
      <c r="F4" s="193"/>
      <c r="G4" s="194"/>
      <c r="H4" s="230"/>
      <c r="I4" s="230"/>
      <c r="J4" s="193"/>
      <c r="K4" s="230"/>
      <c r="L4" s="230"/>
      <c r="M4" s="230"/>
      <c r="N4" s="230"/>
      <c r="O4" s="221"/>
      <c r="P4" s="221"/>
    </row>
    <row r="5" spans="1:16" s="37" customFormat="1" ht="15" customHeight="1">
      <c r="A5" s="195"/>
      <c r="B5" s="195"/>
      <c r="C5" s="195"/>
      <c r="D5" s="227" t="s">
        <v>24</v>
      </c>
      <c r="E5" s="195"/>
      <c r="F5" s="193"/>
      <c r="G5" s="194"/>
      <c r="H5" s="195"/>
      <c r="I5" s="195"/>
      <c r="J5" s="195"/>
      <c r="K5" s="195"/>
      <c r="L5" s="193"/>
      <c r="M5" s="213"/>
      <c r="N5" s="195"/>
      <c r="O5" s="195"/>
      <c r="P5" s="195"/>
    </row>
    <row r="6" spans="1:16" s="37" customFormat="1" ht="15" customHeight="1">
      <c r="A6" s="195"/>
      <c r="B6" s="195"/>
      <c r="C6" s="195"/>
      <c r="D6" s="227" t="s">
        <v>25</v>
      </c>
      <c r="E6" s="195"/>
      <c r="F6" s="193"/>
      <c r="G6" s="194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37" customFormat="1" ht="15" customHeight="1">
      <c r="A7" s="195"/>
      <c r="B7" s="195"/>
      <c r="C7" s="195"/>
      <c r="D7" s="231"/>
      <c r="E7" s="195"/>
      <c r="F7" s="193"/>
      <c r="G7" s="194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7" customFormat="1" ht="15" customHeight="1">
      <c r="A8" s="195"/>
      <c r="B8" s="195"/>
      <c r="C8" s="195"/>
      <c r="D8" s="231"/>
      <c r="E8" s="195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37" customFormat="1" ht="15" customHeight="1">
      <c r="A9" s="195"/>
      <c r="B9" s="195"/>
      <c r="C9" s="195"/>
      <c r="D9" s="191" t="s">
        <v>60</v>
      </c>
      <c r="E9" s="192" t="str">
        <f>couverture!D15</f>
        <v>1er novembre 2011 </v>
      </c>
      <c r="F9" s="193"/>
      <c r="G9" s="194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7" customFormat="1" ht="15" customHeight="1">
      <c r="A10" s="195"/>
      <c r="B10" s="195"/>
      <c r="C10" s="195"/>
      <c r="D10" s="191"/>
      <c r="E10" s="193"/>
      <c r="F10" s="195"/>
      <c r="G10" s="193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7" customFormat="1" ht="15" customHeight="1">
      <c r="A11" s="195"/>
      <c r="B11" s="195"/>
      <c r="C11" s="195"/>
      <c r="D11" s="191">
        <v>60544</v>
      </c>
      <c r="E11" s="193" t="s">
        <v>26</v>
      </c>
      <c r="F11" s="193"/>
      <c r="G11" s="193"/>
      <c r="H11" s="193"/>
      <c r="I11" s="196"/>
      <c r="J11" s="193"/>
      <c r="K11" s="193"/>
      <c r="L11" s="197"/>
      <c r="M11" s="193"/>
      <c r="N11" s="195"/>
      <c r="O11" s="195"/>
      <c r="P11" s="195"/>
    </row>
    <row r="12" spans="1:16" s="37" customFormat="1" ht="15" customHeight="1">
      <c r="A12" s="195"/>
      <c r="B12" s="195"/>
      <c r="C12" s="195" t="s">
        <v>27</v>
      </c>
      <c r="D12" s="198" t="s">
        <v>109</v>
      </c>
      <c r="E12" s="193"/>
      <c r="F12" s="193"/>
      <c r="G12" s="199"/>
      <c r="H12" s="199">
        <v>25.934857293868923</v>
      </c>
      <c r="I12" s="193" t="s">
        <v>28</v>
      </c>
      <c r="J12" s="193"/>
      <c r="K12" s="193"/>
      <c r="L12" s="197"/>
      <c r="M12" s="193"/>
      <c r="N12" s="195"/>
      <c r="O12" s="195"/>
      <c r="P12" s="195"/>
    </row>
    <row r="13" spans="1:16" s="37" customFormat="1" ht="15" customHeight="1">
      <c r="A13" s="195"/>
      <c r="B13" s="195"/>
      <c r="C13" s="195" t="s">
        <v>27</v>
      </c>
      <c r="D13" s="198" t="s">
        <v>47</v>
      </c>
      <c r="E13" s="193"/>
      <c r="F13" s="193"/>
      <c r="G13" s="200"/>
      <c r="H13" s="200">
        <v>1944</v>
      </c>
      <c r="I13" s="201" t="s">
        <v>86</v>
      </c>
      <c r="J13" s="199">
        <f>H13/D11%</f>
        <v>3.210887949260042</v>
      </c>
      <c r="K13" s="193" t="s">
        <v>28</v>
      </c>
      <c r="L13" s="197"/>
      <c r="M13" s="193"/>
      <c r="N13" s="195"/>
      <c r="O13" s="195"/>
      <c r="P13" s="195"/>
    </row>
    <row r="14" spans="1:16" s="37" customFormat="1" ht="15" customHeight="1">
      <c r="A14" s="195"/>
      <c r="B14" s="195"/>
      <c r="C14" s="195" t="s">
        <v>27</v>
      </c>
      <c r="D14" s="198" t="s">
        <v>110</v>
      </c>
      <c r="E14" s="193"/>
      <c r="F14" s="193"/>
      <c r="G14" s="193"/>
      <c r="H14" s="193">
        <v>688</v>
      </c>
      <c r="I14" s="201" t="s">
        <v>86</v>
      </c>
      <c r="J14" s="199">
        <f>H14/D11%</f>
        <v>1.1363636363636362</v>
      </c>
      <c r="K14" s="193" t="s">
        <v>28</v>
      </c>
      <c r="L14" s="197"/>
      <c r="M14" s="193"/>
      <c r="N14" s="195"/>
      <c r="O14" s="195"/>
      <c r="P14" s="195"/>
    </row>
    <row r="15" spans="1:16" s="37" customFormat="1" ht="9.75" customHeight="1">
      <c r="A15" s="195"/>
      <c r="B15" s="195"/>
      <c r="C15" s="195"/>
      <c r="D15" s="198"/>
      <c r="E15" s="193"/>
      <c r="F15" s="193"/>
      <c r="G15" s="193"/>
      <c r="H15" s="193"/>
      <c r="I15" s="196"/>
      <c r="J15" s="193"/>
      <c r="K15" s="193"/>
      <c r="L15" s="197"/>
      <c r="M15" s="193"/>
      <c r="N15" s="195"/>
      <c r="O15" s="195"/>
      <c r="P15" s="195"/>
    </row>
    <row r="16" spans="1:16" s="37" customFormat="1" ht="15" customHeight="1">
      <c r="A16" s="195"/>
      <c r="B16" s="195"/>
      <c r="C16" s="195" t="s">
        <v>29</v>
      </c>
      <c r="D16" s="198" t="s">
        <v>30</v>
      </c>
      <c r="E16" s="193"/>
      <c r="F16" s="193"/>
      <c r="G16" s="193"/>
      <c r="H16" s="202">
        <v>56358</v>
      </c>
      <c r="I16" s="196"/>
      <c r="J16" s="193"/>
      <c r="K16" s="193"/>
      <c r="L16" s="197"/>
      <c r="M16" s="193"/>
      <c r="N16" s="195"/>
      <c r="O16" s="195"/>
      <c r="P16" s="195"/>
    </row>
    <row r="17" spans="1:16" s="37" customFormat="1" ht="9.75" customHeight="1">
      <c r="A17" s="195"/>
      <c r="B17" s="195"/>
      <c r="C17" s="195"/>
      <c r="D17" s="198"/>
      <c r="E17" s="193"/>
      <c r="F17" s="193"/>
      <c r="G17" s="193"/>
      <c r="H17" s="202"/>
      <c r="I17" s="196"/>
      <c r="J17" s="193"/>
      <c r="K17" s="193"/>
      <c r="L17" s="197"/>
      <c r="M17" s="193"/>
      <c r="N17" s="195"/>
      <c r="O17" s="195"/>
      <c r="P17" s="195"/>
    </row>
    <row r="18" spans="1:16" s="37" customFormat="1" ht="14.25" customHeight="1">
      <c r="A18" s="195"/>
      <c r="B18" s="195"/>
      <c r="C18" s="195" t="s">
        <v>27</v>
      </c>
      <c r="D18" s="273" t="s">
        <v>61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95"/>
      <c r="P18" s="195"/>
    </row>
    <row r="19" spans="1:16" s="37" customFormat="1" ht="15" customHeight="1" hidden="1">
      <c r="A19" s="195"/>
      <c r="B19" s="195"/>
      <c r="C19" s="195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195"/>
      <c r="P19" s="195"/>
    </row>
    <row r="20" spans="1:16" s="37" customFormat="1" ht="15" customHeight="1">
      <c r="A20" s="195"/>
      <c r="B20" s="195"/>
      <c r="C20" s="195"/>
      <c r="D20" s="198"/>
      <c r="E20" s="193"/>
      <c r="F20" s="193"/>
      <c r="G20" s="193"/>
      <c r="H20" s="193"/>
      <c r="I20" s="196"/>
      <c r="J20" s="203"/>
      <c r="K20" s="193"/>
      <c r="L20" s="197"/>
      <c r="M20" s="193"/>
      <c r="N20" s="195"/>
      <c r="O20" s="195"/>
      <c r="P20" s="195"/>
    </row>
    <row r="21" spans="1:16" s="37" customFormat="1" ht="15" customHeight="1">
      <c r="A21" s="195"/>
      <c r="B21" s="195"/>
      <c r="C21" s="195"/>
      <c r="D21" s="204"/>
      <c r="E21" s="205" t="s">
        <v>118</v>
      </c>
      <c r="F21" s="193"/>
      <c r="G21" s="193"/>
      <c r="H21" s="195"/>
      <c r="I21" s="193"/>
      <c r="J21" s="206"/>
      <c r="K21" s="211"/>
      <c r="L21" s="207"/>
      <c r="M21" s="193"/>
      <c r="N21" s="195"/>
      <c r="O21" s="195"/>
      <c r="P21" s="195"/>
    </row>
    <row r="22" spans="1:16" s="37" customFormat="1" ht="15" customHeight="1">
      <c r="A22" s="195"/>
      <c r="B22" s="195"/>
      <c r="C22" s="195"/>
      <c r="D22" s="204"/>
      <c r="E22" s="205" t="s">
        <v>119</v>
      </c>
      <c r="F22" s="193"/>
      <c r="G22" s="193"/>
      <c r="H22" s="193"/>
      <c r="I22" s="193"/>
      <c r="J22" s="208"/>
      <c r="K22" s="209"/>
      <c r="L22" s="210"/>
      <c r="M22" s="193"/>
      <c r="N22" s="195"/>
      <c r="O22" s="195"/>
      <c r="P22" s="195"/>
    </row>
    <row r="23" spans="1:16" s="37" customFormat="1" ht="15" customHeight="1">
      <c r="A23" s="195"/>
      <c r="B23" s="195"/>
      <c r="C23" s="195"/>
      <c r="D23" s="204"/>
      <c r="E23" s="205" t="s">
        <v>120</v>
      </c>
      <c r="F23" s="193"/>
      <c r="G23" s="193"/>
      <c r="H23" s="193"/>
      <c r="I23" s="193"/>
      <c r="J23" s="208"/>
      <c r="K23" s="209"/>
      <c r="L23" s="210"/>
      <c r="M23" s="193"/>
      <c r="N23" s="195"/>
      <c r="O23" s="195"/>
      <c r="P23" s="195"/>
    </row>
    <row r="24" spans="1:16" s="37" customFormat="1" ht="15" customHeight="1">
      <c r="A24" s="195"/>
      <c r="B24" s="195"/>
      <c r="C24" s="195"/>
      <c r="D24" s="204"/>
      <c r="E24" s="205" t="s">
        <v>121</v>
      </c>
      <c r="F24" s="193"/>
      <c r="G24" s="193"/>
      <c r="H24" s="195"/>
      <c r="I24" s="195"/>
      <c r="J24" s="206"/>
      <c r="K24" s="211"/>
      <c r="L24" s="212"/>
      <c r="M24" s="213"/>
      <c r="N24" s="195"/>
      <c r="O24" s="195"/>
      <c r="P24" s="195"/>
    </row>
    <row r="25" spans="1:16" s="37" customFormat="1" ht="15" customHeight="1">
      <c r="A25" s="195"/>
      <c r="B25" s="195"/>
      <c r="C25" s="195"/>
      <c r="D25" s="214"/>
      <c r="E25" s="205" t="s">
        <v>122</v>
      </c>
      <c r="F25" s="193"/>
      <c r="G25" s="193"/>
      <c r="H25" s="193"/>
      <c r="I25" s="193"/>
      <c r="J25" s="208"/>
      <c r="K25" s="215"/>
      <c r="L25" s="216"/>
      <c r="M25" s="193"/>
      <c r="N25" s="195"/>
      <c r="O25" s="195"/>
      <c r="P25" s="195"/>
    </row>
    <row r="26" spans="1:16" s="37" customFormat="1" ht="15" customHeight="1">
      <c r="A26" s="195"/>
      <c r="B26" s="195"/>
      <c r="C26" s="195"/>
      <c r="D26" s="204"/>
      <c r="E26" s="217"/>
      <c r="F26" s="193"/>
      <c r="G26" s="193"/>
      <c r="H26" s="193"/>
      <c r="I26" s="193"/>
      <c r="J26" s="208"/>
      <c r="K26" s="215"/>
      <c r="L26" s="216"/>
      <c r="M26" s="193"/>
      <c r="N26" s="195"/>
      <c r="O26" s="195"/>
      <c r="P26" s="195"/>
    </row>
    <row r="27" spans="1:16" s="37" customFormat="1" ht="15" customHeight="1">
      <c r="A27" s="195"/>
      <c r="B27" s="195"/>
      <c r="C27" s="195"/>
      <c r="D27" s="195"/>
      <c r="E27" s="218"/>
      <c r="F27" s="193"/>
      <c r="G27" s="193"/>
      <c r="H27" s="193"/>
      <c r="I27" s="193"/>
      <c r="J27" s="193"/>
      <c r="K27" s="219"/>
      <c r="L27" s="193"/>
      <c r="M27" s="193"/>
      <c r="N27" s="195"/>
      <c r="O27" s="195"/>
      <c r="P27" s="195"/>
    </row>
    <row r="28" spans="1:16" s="37" customFormat="1" ht="15" customHeight="1">
      <c r="A28" s="195"/>
      <c r="B28" s="195"/>
      <c r="C28" s="195"/>
      <c r="D28" s="220">
        <f>J29+J30</f>
        <v>6431</v>
      </c>
      <c r="E28" s="193" t="s">
        <v>31</v>
      </c>
      <c r="F28" s="193"/>
      <c r="G28" s="193"/>
      <c r="H28" s="193"/>
      <c r="I28" s="196"/>
      <c r="J28" s="193"/>
      <c r="K28" s="193"/>
      <c r="L28" s="197"/>
      <c r="M28" s="193"/>
      <c r="N28" s="195"/>
      <c r="O28" s="195"/>
      <c r="P28" s="195"/>
    </row>
    <row r="29" spans="1:16" s="37" customFormat="1" ht="15" customHeight="1">
      <c r="A29" s="195"/>
      <c r="B29" s="195"/>
      <c r="C29" s="195" t="s">
        <v>27</v>
      </c>
      <c r="D29" s="198" t="s">
        <v>32</v>
      </c>
      <c r="E29" s="193"/>
      <c r="F29" s="193"/>
      <c r="G29" s="193"/>
      <c r="H29" s="193"/>
      <c r="I29" s="196"/>
      <c r="J29" s="220">
        <v>5767</v>
      </c>
      <c r="K29" s="195"/>
      <c r="L29" s="197"/>
      <c r="M29" s="193"/>
      <c r="N29" s="195"/>
      <c r="O29" s="195"/>
      <c r="P29" s="195"/>
    </row>
    <row r="30" spans="1:16" s="37" customFormat="1" ht="15" customHeight="1">
      <c r="A30" s="195"/>
      <c r="B30" s="195"/>
      <c r="C30" s="195" t="s">
        <v>27</v>
      </c>
      <c r="D30" s="198" t="s">
        <v>33</v>
      </c>
      <c r="E30" s="193"/>
      <c r="F30" s="193"/>
      <c r="G30" s="193"/>
      <c r="H30" s="193"/>
      <c r="I30" s="196"/>
      <c r="J30" s="220">
        <v>664</v>
      </c>
      <c r="K30" s="195"/>
      <c r="L30" s="197"/>
      <c r="M30" s="193"/>
      <c r="N30" s="195"/>
      <c r="O30" s="195"/>
      <c r="P30" s="195"/>
    </row>
    <row r="31" spans="1:16" s="37" customFormat="1" ht="15" customHeight="1">
      <c r="A31" s="195"/>
      <c r="B31" s="195"/>
      <c r="C31" s="195"/>
      <c r="D31" s="198"/>
      <c r="E31" s="193"/>
      <c r="F31" s="193"/>
      <c r="G31" s="193"/>
      <c r="H31" s="193"/>
      <c r="I31" s="196"/>
      <c r="J31" s="220"/>
      <c r="K31" s="195"/>
      <c r="L31" s="197"/>
      <c r="M31" s="193"/>
      <c r="N31" s="195"/>
      <c r="O31" s="195"/>
      <c r="P31" s="195"/>
    </row>
    <row r="32" spans="1:16" s="37" customFormat="1" ht="15" customHeight="1">
      <c r="A32" s="195"/>
      <c r="B32" s="195"/>
      <c r="C32" s="195"/>
      <c r="D32" s="198"/>
      <c r="E32" s="193"/>
      <c r="F32" s="193"/>
      <c r="G32" s="193"/>
      <c r="H32" s="193"/>
      <c r="I32" s="196"/>
      <c r="J32" s="191"/>
      <c r="K32" s="195"/>
      <c r="L32" s="197"/>
      <c r="M32" s="193"/>
      <c r="N32" s="195"/>
      <c r="O32" s="195"/>
      <c r="P32" s="195"/>
    </row>
    <row r="33" spans="1:16" s="37" customFormat="1" ht="15" customHeight="1">
      <c r="A33" s="195"/>
      <c r="B33" s="195"/>
      <c r="C33" s="195"/>
      <c r="D33" s="220" t="s">
        <v>89</v>
      </c>
      <c r="E33" s="191">
        <f>D11+D28</f>
        <v>66975</v>
      </c>
      <c r="F33" s="220" t="s">
        <v>90</v>
      </c>
      <c r="G33" s="193"/>
      <c r="H33" s="193"/>
      <c r="I33" s="196"/>
      <c r="J33" s="220"/>
      <c r="K33" s="195"/>
      <c r="L33" s="197"/>
      <c r="M33" s="193"/>
      <c r="N33" s="195"/>
      <c r="O33" s="195"/>
      <c r="P33" s="195"/>
    </row>
    <row r="34" spans="1:16" ht="15" customHeight="1">
      <c r="A34" s="221"/>
      <c r="B34" s="221"/>
      <c r="C34" s="221"/>
      <c r="D34" s="230"/>
      <c r="E34" s="230"/>
      <c r="F34" s="230"/>
      <c r="G34" s="230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2:14" ht="15">
      <c r="B35" s="35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ht="15">
      <c r="B36" s="35"/>
      <c r="C36" s="3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ht="15">
      <c r="B37" s="35"/>
      <c r="C37" s="3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2:14" ht="15">
      <c r="B38" s="35"/>
      <c r="C38" s="3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2:14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4:8" ht="15">
      <c r="D40" s="38"/>
      <c r="E40" s="38"/>
      <c r="F40" s="38"/>
      <c r="G40" s="38"/>
      <c r="H40" s="36"/>
    </row>
    <row r="41" spans="4:7" ht="15">
      <c r="D41" s="38"/>
      <c r="E41" s="38"/>
      <c r="F41" s="38"/>
      <c r="G41" s="38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29" t="s">
        <v>66</v>
      </c>
      <c r="D11" s="123" t="s">
        <v>129</v>
      </c>
      <c r="E11" s="15" t="s">
        <v>64</v>
      </c>
    </row>
    <row r="12" spans="2:5" ht="13.5">
      <c r="B12" s="190" t="s">
        <v>5</v>
      </c>
      <c r="C12" s="258">
        <v>61428</v>
      </c>
      <c r="D12" s="248">
        <v>64711</v>
      </c>
      <c r="E12" s="125">
        <v>5.3</v>
      </c>
    </row>
    <row r="13" spans="2:5" ht="13.5">
      <c r="B13" s="88"/>
      <c r="C13" s="16"/>
      <c r="D13" s="16"/>
      <c r="E13" s="126"/>
    </row>
    <row r="14" spans="2:5" ht="13.5">
      <c r="B14" s="88" t="s">
        <v>9</v>
      </c>
      <c r="C14" s="259">
        <v>5737</v>
      </c>
      <c r="D14" s="249">
        <v>8438</v>
      </c>
      <c r="E14" s="125">
        <v>47.1</v>
      </c>
    </row>
    <row r="15" spans="2:5" ht="14.25">
      <c r="B15" s="86"/>
      <c r="C15" s="16"/>
      <c r="D15" s="16"/>
      <c r="E15" s="126"/>
    </row>
    <row r="16" spans="2:5" ht="15.75">
      <c r="B16" s="87" t="s">
        <v>63</v>
      </c>
      <c r="C16" s="260">
        <f>C12+C14</f>
        <v>67165</v>
      </c>
      <c r="D16" s="124">
        <v>73149</v>
      </c>
      <c r="E16" s="127">
        <v>8.9</v>
      </c>
    </row>
    <row r="17" spans="2:5" ht="13.5">
      <c r="B17" s="17"/>
      <c r="C17" s="18"/>
      <c r="D17" s="18"/>
      <c r="E17" s="18"/>
    </row>
    <row r="18" ht="12.75">
      <c r="B18" s="128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view="pageBreakPreview" zoomScale="60" zoomScalePageLayoutView="0" workbookViewId="0" topLeftCell="A7">
      <selection activeCell="E9" sqref="E9"/>
    </sheetView>
  </sheetViews>
  <sheetFormatPr defaultColWidth="11.421875" defaultRowHeight="12.75"/>
  <cols>
    <col min="1" max="1" width="12.421875" style="48" bestFit="1" customWidth="1"/>
    <col min="2" max="2" width="20.7109375" style="48" customWidth="1"/>
    <col min="3" max="3" width="19.28125" style="48" customWidth="1"/>
    <col min="4" max="4" width="19.57421875" style="48" customWidth="1"/>
    <col min="5" max="5" width="19.140625" style="48" customWidth="1"/>
    <col min="6" max="6" width="18.28125" style="48" customWidth="1"/>
    <col min="7" max="7" width="14.8515625" style="48" customWidth="1"/>
    <col min="8" max="16384" width="11.421875" style="48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1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1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1"/>
    </row>
    <row r="7" spans="1:7" ht="14.25">
      <c r="A7" s="40"/>
      <c r="B7" s="41"/>
      <c r="C7" s="6"/>
      <c r="D7" s="6"/>
      <c r="E7" s="6"/>
      <c r="F7" s="6"/>
      <c r="G7" s="41"/>
    </row>
    <row r="8" spans="2:7" s="49" customFormat="1" ht="26.25">
      <c r="B8" s="50" t="s">
        <v>40</v>
      </c>
      <c r="C8" s="64" t="s">
        <v>38</v>
      </c>
      <c r="D8" s="64" t="s">
        <v>39</v>
      </c>
      <c r="E8" s="64" t="s">
        <v>37</v>
      </c>
      <c r="F8" s="51" t="s">
        <v>41</v>
      </c>
      <c r="G8" s="52"/>
    </row>
    <row r="9" spans="2:7" s="49" customFormat="1" ht="12.75">
      <c r="B9" s="233" t="s">
        <v>130</v>
      </c>
      <c r="C9" s="234">
        <v>15777</v>
      </c>
      <c r="D9" s="234">
        <v>46296</v>
      </c>
      <c r="E9" s="234">
        <v>62073</v>
      </c>
      <c r="F9" s="85">
        <v>0.472637218562344</v>
      </c>
      <c r="G9" s="53"/>
    </row>
    <row r="10" spans="2:7" s="49" customFormat="1" ht="12.75">
      <c r="B10" s="233" t="s">
        <v>131</v>
      </c>
      <c r="C10" s="234">
        <v>15963</v>
      </c>
      <c r="D10" s="234">
        <v>46218</v>
      </c>
      <c r="E10" s="234">
        <v>62181</v>
      </c>
      <c r="F10" s="85">
        <v>0.17398869073510514</v>
      </c>
      <c r="G10" s="53"/>
    </row>
    <row r="11" spans="2:7" s="49" customFormat="1" ht="12.75">
      <c r="B11" s="233" t="s">
        <v>132</v>
      </c>
      <c r="C11" s="234">
        <v>15395</v>
      </c>
      <c r="D11" s="234">
        <v>45583</v>
      </c>
      <c r="E11" s="234">
        <v>60978</v>
      </c>
      <c r="F11" s="85">
        <v>-1.9346745790514763</v>
      </c>
      <c r="G11" s="53"/>
    </row>
    <row r="12" spans="2:7" s="49" customFormat="1" ht="12.75">
      <c r="B12" s="233" t="s">
        <v>133</v>
      </c>
      <c r="C12" s="234">
        <v>15853</v>
      </c>
      <c r="D12" s="234">
        <v>45510</v>
      </c>
      <c r="E12" s="234">
        <v>61363</v>
      </c>
      <c r="F12" s="85">
        <v>0.6313752500902048</v>
      </c>
      <c r="G12" s="53"/>
    </row>
    <row r="13" spans="2:7" s="49" customFormat="1" ht="12.75">
      <c r="B13" s="233" t="s">
        <v>134</v>
      </c>
      <c r="C13" s="234">
        <v>15680</v>
      </c>
      <c r="D13" s="234">
        <v>45673</v>
      </c>
      <c r="E13" s="234">
        <v>61353</v>
      </c>
      <c r="F13" s="85">
        <v>-0.01629646529667239</v>
      </c>
      <c r="G13" s="53"/>
    </row>
    <row r="14" spans="2:7" s="49" customFormat="1" ht="12.75">
      <c r="B14" s="233" t="s">
        <v>135</v>
      </c>
      <c r="C14" s="234">
        <v>15797</v>
      </c>
      <c r="D14" s="234">
        <v>45909</v>
      </c>
      <c r="E14" s="234">
        <v>61706</v>
      </c>
      <c r="F14" s="85">
        <v>0.5753589881505317</v>
      </c>
      <c r="G14" s="53"/>
    </row>
    <row r="15" spans="2:7" s="49" customFormat="1" ht="12.75">
      <c r="B15" s="233" t="s">
        <v>136</v>
      </c>
      <c r="C15" s="234">
        <v>15963</v>
      </c>
      <c r="D15" s="234">
        <v>45641</v>
      </c>
      <c r="E15" s="234">
        <v>61604</v>
      </c>
      <c r="F15" s="85">
        <v>-0.1652999708294134</v>
      </c>
      <c r="G15" s="53"/>
    </row>
    <row r="16" spans="2:7" s="49" customFormat="1" ht="12.75">
      <c r="B16" s="233" t="s">
        <v>137</v>
      </c>
      <c r="C16" s="234">
        <v>15942</v>
      </c>
      <c r="D16" s="234">
        <v>45714</v>
      </c>
      <c r="E16" s="234">
        <v>61656</v>
      </c>
      <c r="F16" s="85">
        <v>0.08441010324005127</v>
      </c>
      <c r="G16" s="53"/>
    </row>
    <row r="17" spans="2:7" s="49" customFormat="1" ht="12.75">
      <c r="B17" s="233" t="s">
        <v>138</v>
      </c>
      <c r="C17" s="234">
        <v>15963</v>
      </c>
      <c r="D17" s="234">
        <v>46150</v>
      </c>
      <c r="E17" s="234">
        <v>62113</v>
      </c>
      <c r="F17" s="85">
        <v>0.7412092902556067</v>
      </c>
      <c r="G17" s="53"/>
    </row>
    <row r="18" spans="2:7" s="49" customFormat="1" ht="12.75">
      <c r="B18" s="233" t="s">
        <v>139</v>
      </c>
      <c r="C18" s="234">
        <v>15388</v>
      </c>
      <c r="D18" s="234">
        <v>45493</v>
      </c>
      <c r="E18" s="234">
        <v>60881</v>
      </c>
      <c r="F18" s="85">
        <v>-1.9834817188028264</v>
      </c>
      <c r="G18" s="53"/>
    </row>
    <row r="19" spans="2:7" s="49" customFormat="1" ht="12.75">
      <c r="B19" s="233" t="s">
        <v>140</v>
      </c>
      <c r="C19" s="234">
        <v>15226</v>
      </c>
      <c r="D19" s="234">
        <v>45563</v>
      </c>
      <c r="E19" s="234">
        <v>60789</v>
      </c>
      <c r="F19" s="85">
        <v>-0.1511144692104227</v>
      </c>
      <c r="G19" s="53"/>
    </row>
    <row r="20" spans="2:7" s="49" customFormat="1" ht="12.75">
      <c r="B20" s="233" t="s">
        <v>141</v>
      </c>
      <c r="C20" s="234">
        <v>15851</v>
      </c>
      <c r="D20" s="234">
        <v>45291</v>
      </c>
      <c r="E20" s="234">
        <v>61142</v>
      </c>
      <c r="F20" s="85">
        <v>0.5806971656056259</v>
      </c>
      <c r="G20" s="53"/>
    </row>
    <row r="21" spans="2:7" s="49" customFormat="1" ht="12.75">
      <c r="B21" s="233" t="s">
        <v>142</v>
      </c>
      <c r="C21" s="234">
        <v>16057</v>
      </c>
      <c r="D21" s="234">
        <v>45371</v>
      </c>
      <c r="E21" s="234">
        <v>61428</v>
      </c>
      <c r="F21" s="85">
        <v>0.4677635667789781</v>
      </c>
      <c r="G21" s="53"/>
    </row>
    <row r="22" spans="2:7" s="49" customFormat="1" ht="12.75">
      <c r="B22" s="233" t="s">
        <v>143</v>
      </c>
      <c r="C22" s="234">
        <v>16170</v>
      </c>
      <c r="D22" s="234">
        <v>45303</v>
      </c>
      <c r="E22" s="234">
        <v>61473</v>
      </c>
      <c r="F22" s="85">
        <v>0.07325649540925738</v>
      </c>
      <c r="G22" s="53"/>
    </row>
    <row r="23" spans="2:7" s="49" customFormat="1" ht="12.75">
      <c r="B23" s="233" t="s">
        <v>144</v>
      </c>
      <c r="C23" s="234">
        <v>15702</v>
      </c>
      <c r="D23" s="234">
        <v>44842</v>
      </c>
      <c r="E23" s="234">
        <v>60544</v>
      </c>
      <c r="F23" s="85">
        <v>-1.511232573650223</v>
      </c>
      <c r="G23" s="53"/>
    </row>
    <row r="24" spans="2:7" s="49" customFormat="1" ht="12.75">
      <c r="B24" s="233" t="s">
        <v>145</v>
      </c>
      <c r="C24" s="234">
        <v>16361</v>
      </c>
      <c r="D24" s="234">
        <v>45410</v>
      </c>
      <c r="E24" s="234">
        <v>61771</v>
      </c>
      <c r="F24" s="85">
        <v>2.0266252642706206</v>
      </c>
      <c r="G24" s="53"/>
    </row>
    <row r="25" spans="2:7" s="49" customFormat="1" ht="12.75">
      <c r="B25" s="233" t="s">
        <v>146</v>
      </c>
      <c r="C25" s="234">
        <v>16750</v>
      </c>
      <c r="D25" s="234">
        <v>45935</v>
      </c>
      <c r="E25" s="234">
        <v>62685</v>
      </c>
      <c r="F25" s="85">
        <v>1.4796587395379701</v>
      </c>
      <c r="G25" s="53"/>
    </row>
    <row r="26" spans="2:7" s="49" customFormat="1" ht="12.75">
      <c r="B26" s="233" t="s">
        <v>147</v>
      </c>
      <c r="C26" s="234">
        <v>16956</v>
      </c>
      <c r="D26" s="234">
        <v>47192</v>
      </c>
      <c r="E26" s="234">
        <v>64148</v>
      </c>
      <c r="F26" s="85">
        <v>2.333891680625344</v>
      </c>
      <c r="G26" s="53"/>
    </row>
    <row r="27" spans="2:7" s="49" customFormat="1" ht="12.75">
      <c r="B27" s="233" t="s">
        <v>148</v>
      </c>
      <c r="C27" s="234">
        <v>16882</v>
      </c>
      <c r="D27" s="234">
        <v>47702</v>
      </c>
      <c r="E27" s="234">
        <v>64584</v>
      </c>
      <c r="F27" s="85">
        <v>0.6796782440606108</v>
      </c>
      <c r="G27" s="53"/>
    </row>
    <row r="28" spans="2:7" s="49" customFormat="1" ht="12.75">
      <c r="B28" s="233" t="s">
        <v>149</v>
      </c>
      <c r="C28" s="234">
        <v>16960</v>
      </c>
      <c r="D28" s="234">
        <v>48011</v>
      </c>
      <c r="E28" s="234">
        <v>64971</v>
      </c>
      <c r="F28" s="85">
        <v>0.5992196209587464</v>
      </c>
      <c r="G28" s="53"/>
    </row>
    <row r="29" spans="2:7" s="49" customFormat="1" ht="12.75">
      <c r="B29" s="233" t="s">
        <v>150</v>
      </c>
      <c r="C29" s="234">
        <v>16789</v>
      </c>
      <c r="D29" s="234">
        <v>47937</v>
      </c>
      <c r="E29" s="234">
        <v>64726</v>
      </c>
      <c r="F29" s="85">
        <v>-0.37709131766480164</v>
      </c>
      <c r="G29" s="53"/>
    </row>
    <row r="30" spans="2:7" s="49" customFormat="1" ht="12.75">
      <c r="B30" s="233" t="s">
        <v>151</v>
      </c>
      <c r="C30" s="234">
        <v>16113</v>
      </c>
      <c r="D30" s="234">
        <v>47940</v>
      </c>
      <c r="E30" s="234">
        <v>64053</v>
      </c>
      <c r="F30" s="85">
        <v>-1.0397676358804842</v>
      </c>
      <c r="G30" s="53"/>
    </row>
    <row r="31" spans="2:7" s="49" customFormat="1" ht="12.75">
      <c r="B31" s="233" t="s">
        <v>152</v>
      </c>
      <c r="C31" s="234">
        <v>16056</v>
      </c>
      <c r="D31" s="234">
        <v>47546</v>
      </c>
      <c r="E31" s="234">
        <v>63602</v>
      </c>
      <c r="F31" s="85">
        <v>-0.7041044135325469</v>
      </c>
      <c r="G31" s="53"/>
    </row>
    <row r="32" spans="2:7" s="49" customFormat="1" ht="12.75">
      <c r="B32" s="233" t="s">
        <v>153</v>
      </c>
      <c r="C32" s="234">
        <v>16457</v>
      </c>
      <c r="D32" s="234">
        <v>47690</v>
      </c>
      <c r="E32" s="234">
        <v>64147</v>
      </c>
      <c r="F32" s="85">
        <v>0.8568912927266359</v>
      </c>
      <c r="G32" s="53"/>
    </row>
    <row r="33" spans="2:6" s="53" customFormat="1" ht="12.75">
      <c r="B33" s="235" t="s">
        <v>154</v>
      </c>
      <c r="C33" s="236">
        <v>16456</v>
      </c>
      <c r="D33" s="236">
        <v>48255</v>
      </c>
      <c r="E33" s="89">
        <v>64711</v>
      </c>
      <c r="F33" s="98">
        <v>0.8792305174053272</v>
      </c>
    </row>
    <row r="34" spans="2:6" s="49" customFormat="1" ht="12.75">
      <c r="B34" s="56"/>
      <c r="C34" s="54"/>
      <c r="D34" s="55"/>
      <c r="E34" s="54"/>
      <c r="F34" s="54"/>
    </row>
    <row r="35" spans="4:7" ht="13.5">
      <c r="D35" s="57"/>
      <c r="F35" s="57"/>
      <c r="G35" s="54"/>
    </row>
    <row r="36" spans="2:7" ht="13.5">
      <c r="B36"/>
      <c r="C36"/>
      <c r="D36"/>
      <c r="E36"/>
      <c r="F36"/>
      <c r="G36" s="54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view="pageBreakPreview" zoomScale="60" zoomScalePageLayoutView="0" workbookViewId="0" topLeftCell="A16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8"/>
      <c r="D4" s="58"/>
      <c r="E4" s="58"/>
      <c r="F4" s="58"/>
      <c r="G4" s="58"/>
      <c r="H4" s="58"/>
    </row>
    <row r="5" spans="1:9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</row>
    <row r="6" spans="1:9" ht="14.25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7" t="s">
        <v>157</v>
      </c>
      <c r="C3" s="20"/>
    </row>
    <row r="4" spans="2:9" ht="14.25">
      <c r="B4" s="4" t="s">
        <v>0</v>
      </c>
      <c r="C4" s="5" t="s">
        <v>62</v>
      </c>
      <c r="D4" s="58"/>
      <c r="E4" s="58"/>
      <c r="F4" s="58"/>
      <c r="G4" s="58"/>
      <c r="H4" s="58"/>
      <c r="I4" s="58"/>
    </row>
    <row r="5" spans="2:13" ht="14.25">
      <c r="B5" s="8" t="s">
        <v>2</v>
      </c>
      <c r="C5" s="9" t="s">
        <v>129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3" ht="14.25">
      <c r="B6" s="8" t="s">
        <v>3</v>
      </c>
      <c r="C6" s="9" t="s">
        <v>111</v>
      </c>
      <c r="D6" s="59"/>
      <c r="E6" s="59"/>
      <c r="F6" s="59"/>
      <c r="G6" s="59"/>
      <c r="H6" s="59"/>
      <c r="I6" s="59"/>
      <c r="J6" s="59"/>
      <c r="K6" s="59"/>
      <c r="L6" s="59"/>
      <c r="M6" s="5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8"/>
      <c r="D4" s="58"/>
      <c r="E4" s="58"/>
      <c r="F4" s="58"/>
      <c r="G4" s="58"/>
      <c r="H4" s="58"/>
    </row>
    <row r="5" spans="1:11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4.25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  <c r="J6" s="59"/>
      <c r="K6" s="59"/>
    </row>
    <row r="7" spans="1:6" ht="12.75">
      <c r="A7" s="238" t="s">
        <v>158</v>
      </c>
      <c r="F7" s="238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2011-11-09T15:35:11Z</dcterms:modified>
  <cp:category/>
  <cp:version/>
  <cp:contentType/>
  <cp:contentStatus/>
</cp:coreProperties>
</file>