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<sst xmlns="http://schemas.openxmlformats.org/spreadsheetml/2006/main" count="1474" uniqueCount="371">
  <si>
    <t>TABLEAU CAD 2A</t>
  </si>
  <si>
    <t xml:space="preserve"> </t>
  </si>
  <si>
    <t>Edition 2007</t>
  </si>
  <si>
    <t>201</t>
  </si>
  <si>
    <t>212</t>
  </si>
  <si>
    <t>208</t>
  </si>
  <si>
    <t>210</t>
  </si>
  <si>
    <t>204</t>
  </si>
  <si>
    <t>214</t>
  </si>
  <si>
    <t>205</t>
  </si>
  <si>
    <t>215</t>
  </si>
  <si>
    <t>218</t>
  </si>
  <si>
    <t>217</t>
  </si>
  <si>
    <t>206</t>
  </si>
  <si>
    <t>207</t>
  </si>
  <si>
    <t>213</t>
  </si>
  <si>
    <t>216</t>
  </si>
  <si>
    <t>209</t>
  </si>
  <si>
    <t>Memo :</t>
  </si>
  <si>
    <t>PRETS ET AUTRES CAPITAUX A LONG TERME</t>
  </si>
  <si>
    <t>- - - - - - - - - - -     d o n t :     - - - - - - - - - - -</t>
  </si>
  <si>
    <t>SOUSCRIP-</t>
  </si>
  <si>
    <t>Souscrip-</t>
  </si>
  <si>
    <t>VERSEMENTS</t>
  </si>
  <si>
    <t>DONS</t>
  </si>
  <si>
    <t>Remises</t>
  </si>
  <si>
    <t>Autres dons</t>
  </si>
  <si>
    <t>Subventions</t>
  </si>
  <si>
    <t>TIONS AU</t>
  </si>
  <si>
    <t>tions au</t>
  </si>
  <si>
    <t>de</t>
  </si>
  <si>
    <t>liés aux</t>
  </si>
  <si>
    <t>pour bonific.</t>
  </si>
  <si>
    <t>CAPITAL</t>
  </si>
  <si>
    <t>capital sur</t>
  </si>
  <si>
    <t>MONTANTS</t>
  </si>
  <si>
    <t>dont :</t>
  </si>
  <si>
    <t>Contre-</t>
  </si>
  <si>
    <t>TOTAL</t>
  </si>
  <si>
    <t>NETS</t>
  </si>
  <si>
    <t>AIDE ALI-</t>
  </si>
  <si>
    <t>dette</t>
  </si>
  <si>
    <t xml:space="preserve"> opérations</t>
  </si>
  <si>
    <t>d'intérêts comp.</t>
  </si>
  <si>
    <t>(sur base</t>
  </si>
  <si>
    <t>base des</t>
  </si>
  <si>
    <t>ACCORDES</t>
  </si>
  <si>
    <t>Montants</t>
  </si>
  <si>
    <t>RECUS</t>
  </si>
  <si>
    <t>écritures pour</t>
  </si>
  <si>
    <t>MENTAIRE</t>
  </si>
  <si>
    <t>AIDE</t>
  </si>
  <si>
    <t>(principal +</t>
  </si>
  <si>
    <t>de la dette</t>
  </si>
  <si>
    <t>dans opér.de</t>
  </si>
  <si>
    <t>des dépôts)</t>
  </si>
  <si>
    <t>encaisse-</t>
  </si>
  <si>
    <t>de dette</t>
  </si>
  <si>
    <t>(à l'exclusion des</t>
  </si>
  <si>
    <t>allégement</t>
  </si>
  <si>
    <t>NET</t>
  </si>
  <si>
    <t>Prises de</t>
  </si>
  <si>
    <t>TOTAUX</t>
  </si>
  <si>
    <t>COOPERAT.</t>
  </si>
  <si>
    <t>DEVELOPPE-</t>
  </si>
  <si>
    <t>HUMANI-</t>
  </si>
  <si>
    <t>INTERETS</t>
  </si>
  <si>
    <t>BENEFICIAIRES</t>
  </si>
  <si>
    <t>intérêts)</t>
  </si>
  <si>
    <t>financem.mixte</t>
  </si>
  <si>
    <t>ments</t>
  </si>
  <si>
    <t>rééchelonnés</t>
  </si>
  <si>
    <t>contre-écritures)</t>
  </si>
  <si>
    <t>participation</t>
  </si>
  <si>
    <t>TECHNIQUE</t>
  </si>
  <si>
    <t>MENTALE</t>
  </si>
  <si>
    <t>TAIRE</t>
  </si>
  <si>
    <t>( - )</t>
  </si>
  <si>
    <t>I. EUROPE, TOTAL</t>
  </si>
  <si>
    <t>/</t>
  </si>
  <si>
    <t xml:space="preserve">   ALBANIE</t>
  </si>
  <si>
    <t>071</t>
  </si>
  <si>
    <t xml:space="preserve">   BELARUS</t>
  </si>
  <si>
    <t>086</t>
  </si>
  <si>
    <t xml:space="preserve">   BOSNIE-HERZEGOVINE</t>
  </si>
  <si>
    <t>064</t>
  </si>
  <si>
    <t xml:space="preserve">   CROATIE</t>
  </si>
  <si>
    <t>062</t>
  </si>
  <si>
    <t xml:space="preserve">   MACEDOINE (ERYM)</t>
  </si>
  <si>
    <t>066</t>
  </si>
  <si>
    <t xml:space="preserve">   MOLDOVA</t>
  </si>
  <si>
    <t>093</t>
  </si>
  <si>
    <t xml:space="preserve">   MONTENEGRO</t>
  </si>
  <si>
    <t>065</t>
  </si>
  <si>
    <t xml:space="preserve">   SERBIE</t>
  </si>
  <si>
    <t>063</t>
  </si>
  <si>
    <t xml:space="preserve">   TURQUIE</t>
  </si>
  <si>
    <t>055</t>
  </si>
  <si>
    <t xml:space="preserve">   UKRAINE</t>
  </si>
  <si>
    <t>085</t>
  </si>
  <si>
    <t xml:space="preserve">   ETATS EX-YOUGOSLAVIE NON SPECIF.</t>
  </si>
  <si>
    <t>088</t>
  </si>
  <si>
    <t xml:space="preserve">   EUROPE, REGIONAL</t>
  </si>
  <si>
    <t>089</t>
  </si>
  <si>
    <t>II. AFRIQUE, TOTAL</t>
  </si>
  <si>
    <t>II.A. NORD DU SAHARA, TOTAL</t>
  </si>
  <si>
    <t xml:space="preserve">   ALGERIE</t>
  </si>
  <si>
    <t xml:space="preserve">   EGYPTE</t>
  </si>
  <si>
    <t xml:space="preserve">   LIBYE</t>
  </si>
  <si>
    <t xml:space="preserve">   MAROC</t>
  </si>
  <si>
    <t xml:space="preserve">   TUNISIE</t>
  </si>
  <si>
    <t xml:space="preserve">   NORD DU SAHARA, REGIONAL</t>
  </si>
  <si>
    <t xml:space="preserve">  </t>
  </si>
  <si>
    <t>II.B. SUD DU SAHARA, TOTAL</t>
  </si>
  <si>
    <t xml:space="preserve">   AFRIQUE DU SUD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</si>
  <si>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</si>
  <si>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</si>
  <si>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</si>
  <si>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</si>
  <si>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</si>
  <si>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CAMEROUN</t>
  </si>
  <si>
    <t xml:space="preserve">   CAP VERT</t>
  </si>
  <si>
    <t xml:space="preserve">   CENTRAFRICAINE, REPUBLIQUE</t>
  </si>
  <si>
    <t xml:space="preserve">   COMORES</t>
  </si>
  <si>
    <t xml:space="preserve">   CONGO, REP.</t>
  </si>
  <si>
    <t xml:space="preserve">   CONGO, REP. DEMOCRATIQUE</t>
  </si>
  <si>
    <t xml:space="preserve">   COTE D'IVOIRE</t>
  </si>
  <si>
    <t xml:space="preserve">   DJIBOUTI</t>
  </si>
  <si>
    <t xml:space="preserve">   ERYTHREE</t>
  </si>
  <si>
    <t xml:space="preserve">   ETHIOPIE</t>
  </si>
  <si>
    <t xml:space="preserve">   GABON</t>
  </si>
  <si>
    <t xml:space="preserve">   GAMBIE</t>
  </si>
  <si>
    <t xml:space="preserve">   GHANA</t>
  </si>
  <si>
    <t xml:space="preserve">   GUINEE</t>
  </si>
  <si>
    <t xml:space="preserve">   GUINEE-BISSAU</t>
  </si>
  <si>
    <t xml:space="preserve">   GUINEE EQUATORIALE</t>
  </si>
  <si>
    <t xml:space="preserve">   KENYA 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</si>
  <si>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</si>
  <si>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</si>
  <si>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</si>
  <si>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</si>
  <si>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</si>
  <si>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MAURICE</t>
  </si>
  <si>
    <t xml:space="preserve">   MAURITANIE</t>
  </si>
  <si>
    <t xml:space="preserve">   MAYOTTE</t>
  </si>
  <si>
    <t xml:space="preserve">   MOZAMBIQUE</t>
  </si>
  <si>
    <t xml:space="preserve">   NAMIBIE</t>
  </si>
  <si>
    <t xml:space="preserve">   NIGER</t>
  </si>
  <si>
    <t xml:space="preserve">   NIGERIA</t>
  </si>
  <si>
    <t xml:space="preserve">   OUGANDA</t>
  </si>
  <si>
    <t xml:space="preserve">   RWANDA</t>
  </si>
  <si>
    <t xml:space="preserve">   STE. HELENE</t>
  </si>
  <si>
    <t xml:space="preserve">   SAO TOME &amp; PRINCIPE</t>
  </si>
  <si>
    <t xml:space="preserve">   SENEGAL</t>
  </si>
  <si>
    <t xml:space="preserve">   SEYCHELLES</t>
  </si>
  <si>
    <t xml:space="preserve">   SIERRA LEONE</t>
  </si>
  <si>
    <t xml:space="preserve">   SOMALIE</t>
  </si>
  <si>
    <t xml:space="preserve">   SOUDAN</t>
  </si>
  <si>
    <t xml:space="preserve">   SWAZILAND</t>
  </si>
  <si>
    <t xml:space="preserve">   TANZANIE</t>
  </si>
  <si>
    <t xml:space="preserve">   TCHAD</t>
  </si>
  <si>
    <t xml:space="preserve">   TOGO</t>
  </si>
  <si>
    <t xml:space="preserve">   ZAMBIE</t>
  </si>
  <si>
    <t xml:space="preserve">   ZIMBABWE</t>
  </si>
  <si>
    <t xml:space="preserve">   SUD DU SAHARA, REGIONAL</t>
  </si>
  <si>
    <t>II.C. AFRIQUE, REGIONAL</t>
  </si>
  <si>
    <t>III. AMERIQUE, TOTAL</t>
  </si>
  <si>
    <t>III.A. DU NORD ET DU CENTRE, TOTAL</t>
  </si>
  <si>
    <t xml:space="preserve">   ANGUILLA</t>
  </si>
  <si>
    <t xml:space="preserve">   ANTIGUA &amp; BARBUDA</t>
  </si>
  <si>
    <t xml:space="preserve">   BARBADE</t>
  </si>
  <si>
    <t xml:space="preserve">   BELIZE</t>
  </si>
  <si>
    <t xml:space="preserve">   COSTA RICA</t>
  </si>
  <si>
    <t xml:space="preserve">   CUBA</t>
  </si>
  <si>
    <t xml:space="preserve">   DOMINICAINE, REPUBLIQUE</t>
  </si>
  <si>
    <t xml:space="preserve">   DOMINIQUE</t>
  </si>
  <si>
    <t xml:space="preserve">   EL SALVADOR</t>
  </si>
  <si>
    <t xml:space="preserve">   GRENADE</t>
  </si>
  <si>
    <t xml:space="preserve">   GUATEMALA</t>
  </si>
  <si>
    <t xml:space="preserve">   HAITI</t>
  </si>
  <si>
    <t xml:space="preserve">   HONDURAS</t>
  </si>
  <si>
    <t xml:space="preserve">   JAMAIQUE</t>
  </si>
  <si>
    <t xml:space="preserve">   MEXIQUE</t>
  </si>
  <si>
    <t xml:space="preserve">   MONTSERRAT</t>
  </si>
  <si>
    <t xml:space="preserve">   NICARAGUA</t>
  </si>
  <si>
    <t xml:space="preserve">   PANAMA</t>
  </si>
  <si>
    <t xml:space="preserve">   ST. KITTS &amp; NEVIS</t>
  </si>
  <si>
    <t xml:space="preserve">   STE. LUCIE</t>
  </si>
  <si>
    <t xml:space="preserve">   ST. VINCENT &amp; GRENADINES</t>
  </si>
  <si>
    <t xml:space="preserve">   TRINITE &amp; TOBAGO</t>
  </si>
  <si>
    <t xml:space="preserve">   TURKS &amp; CAIQUES, ILES</t>
  </si>
  <si>
    <t xml:space="preserve">   INDES OCC., REGIONAL</t>
  </si>
  <si>
    <t xml:space="preserve">   AMERIQUE N. &amp; C., REGIONAL</t>
  </si>
  <si>
    <t>III.B. DU SUD, TOTAL</t>
  </si>
  <si>
    <t xml:space="preserve">   ARGENTINE</t>
  </si>
  <si>
    <t xml:space="preserve">   BOLIVIE</t>
  </si>
  <si>
    <t xml:space="preserve">   BRESIL</t>
  </si>
  <si>
    <t xml:space="preserve">   CHILE</t>
  </si>
  <si>
    <t xml:space="preserve">   COLOMBIE</t>
  </si>
  <si>
    <t xml:space="preserve">   EQUATEUR</t>
  </si>
  <si>
    <t xml:space="preserve">   GUYANA</t>
  </si>
  <si>
    <t xml:space="preserve">   PARAGUAY</t>
  </si>
  <si>
    <t xml:space="preserve">   PEROU</t>
  </si>
  <si>
    <t xml:space="preserve">   SURINAME</t>
  </si>
  <si>
    <t xml:space="preserve">   URUGUAY</t>
  </si>
  <si>
    <t xml:space="preserve">   VENEZUELA</t>
  </si>
  <si>
    <t xml:space="preserve">   AMERIQUE DU SUD, REGIONAL</t>
  </si>
  <si>
    <t>III.C. AMERIQUE, REGIONAL</t>
  </si>
  <si>
    <t>IV. ASIE, TOTAL</t>
  </si>
  <si>
    <t>IV.A. MOYEN-ORIENT, TOTAL</t>
  </si>
  <si>
    <t xml:space="preserve">   ARABIE SAOUDITE</t>
  </si>
  <si>
    <t xml:space="preserve">   IRAK</t>
  </si>
  <si>
    <t xml:space="preserve">   IRAN</t>
  </si>
  <si>
    <t xml:space="preserve">   JORDANIE</t>
  </si>
  <si>
    <t xml:space="preserve">   LIBAN</t>
  </si>
  <si>
    <t xml:space="preserve">   OMAN</t>
  </si>
  <si>
    <t xml:space="preserve">   SYRIE</t>
  </si>
  <si>
    <t xml:space="preserve">   YEMEN</t>
  </si>
  <si>
    <t xml:space="preserve">   ZONES ADMIN. PALESTINIENNE</t>
  </si>
  <si>
    <t xml:space="preserve">   MOYEN-ORIENT, REGIONAL</t>
  </si>
  <si>
    <t>IV.B. ASIE CENTRALE ET DU SUD, TOTAL</t>
  </si>
  <si>
    <t xml:space="preserve">   AFGHANISTAN</t>
  </si>
  <si>
    <t xml:space="preserve">   ARMENIE</t>
  </si>
  <si>
    <t xml:space="preserve">   AZERBAIDJAN</t>
  </si>
  <si>
    <t xml:space="preserve">   BANGLADESH</t>
  </si>
  <si>
    <t xml:space="preserve">   BHOUTAN</t>
  </si>
  <si>
    <t xml:space="preserve">   GEORGIE</t>
  </si>
  <si>
    <t xml:space="preserve">   INDE</t>
  </si>
  <si>
    <t xml:space="preserve">   KAZAKHSTAN</t>
  </si>
  <si>
    <t xml:space="preserve">   KIRGHIZE, REP.</t>
  </si>
  <si>
    <t xml:space="preserve">   MALDIVES</t>
  </si>
  <si>
    <t xml:space="preserve">   MYANMAR (BIRMANIE)</t>
  </si>
  <si>
    <t xml:space="preserve">   NEPAL</t>
  </si>
  <si>
    <t xml:space="preserve">   OUZBEKISTAN</t>
  </si>
  <si>
    <t xml:space="preserve">   PAKISTAN</t>
  </si>
  <si>
    <t xml:space="preserve">   SRI LANKA</t>
  </si>
  <si>
    <t xml:space="preserve">   TADJIKISTAN</t>
  </si>
  <si>
    <t xml:space="preserve">   TURKMENISTAN</t>
  </si>
  <si>
    <t xml:space="preserve">   ASIE CENTRALE, REGIONAL</t>
  </si>
  <si>
    <t xml:space="preserve">   ASIE DU SUD, REGIONAL</t>
  </si>
  <si>
    <t xml:space="preserve">   ASIE CENTRALE &amp; DU SUD, REGIONAL</t>
  </si>
  <si>
    <t>IV.C. EXTREME-ORIENT, TOTAL</t>
  </si>
  <si>
    <t xml:space="preserve">   CAMBODGE</t>
  </si>
  <si>
    <t xml:space="preserve">   CHINE</t>
  </si>
  <si>
    <t xml:space="preserve">   COREE, DEM.</t>
  </si>
  <si>
    <t xml:space="preserve">   INDONESIE</t>
  </si>
  <si>
    <t xml:space="preserve">   LAOS</t>
  </si>
  <si>
    <t xml:space="preserve">   MALAISIE</t>
  </si>
  <si>
    <t xml:space="preserve">   MONGOLIE</t>
  </si>
  <si>
    <t xml:space="preserve">   PHILIPPINES</t>
  </si>
  <si>
    <t xml:space="preserve">   THAILANDE</t>
  </si>
  <si>
    <t xml:space="preserve">   TIMOR-LESTE</t>
  </si>
  <si>
    <t xml:space="preserve">   VIET-NAM</t>
  </si>
  <si>
    <t xml:space="preserve">   EXTREME-ORIENT, REGIONAL</t>
  </si>
  <si>
    <t>IV.D. ASIE, REGIONAL</t>
  </si>
  <si>
    <t>V. OCEANIE, TOTAL</t>
  </si>
  <si>
    <t xml:space="preserve">   COOK, ILES</t>
  </si>
  <si>
    <t xml:space="preserve">   FIDJI</t>
  </si>
  <si>
    <t xml:space="preserve">   KIRIBATI</t>
  </si>
  <si>
    <t xml:space="preserve">   MARSHALL, ILES</t>
  </si>
  <si>
    <t xml:space="preserve">   MICRONESIE, ETATS FEDERES</t>
  </si>
  <si>
    <t xml:space="preserve">   NAURU</t>
  </si>
  <si>
    <t xml:space="preserve">   NIUE</t>
  </si>
  <si>
    <t xml:space="preserve">   PALAU</t>
  </si>
  <si>
    <t xml:space="preserve">   PAPOUASIE-NOUVELLE-GUINEE</t>
  </si>
  <si>
    <t xml:space="preserve">   SALOMON, ILES</t>
  </si>
  <si>
    <t xml:space="preserve">   SAMOA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</si>
  <si>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</si>
  <si>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</si>
  <si>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</si>
  <si>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</si>
  <si>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&amp; FUTUNA</t>
  </si>
  <si>
    <t xml:space="preserve">   OCEANIE, REGIONAL</t>
  </si>
  <si>
    <t>VI. PED NON SPECIFIE</t>
  </si>
  <si>
    <t>VII. RESTITUTIONS DE DONS</t>
  </si>
  <si>
    <t>VIII. BILATERAL, TOTAL</t>
  </si>
  <si>
    <t xml:space="preserve">     dont :</t>
  </si>
  <si>
    <t xml:space="preserve">     -Frais administratifs</t>
  </si>
  <si>
    <t xml:space="preserve">     -Soutien (de caractère général) aux ONGI, Total</t>
  </si>
  <si>
    <t>1200</t>
  </si>
  <si>
    <t xml:space="preserve">     -CICR</t>
  </si>
  <si>
    <t>1211</t>
  </si>
  <si>
    <t xml:space="preserve">     -IPPF</t>
  </si>
  <si>
    <t>1212</t>
  </si>
  <si>
    <t xml:space="preserve">        (Autres ONGI à préciser)</t>
  </si>
  <si>
    <t xml:space="preserve">     -Soutien (de caractère général) aux partenariats public-privé, Total</t>
  </si>
  <si>
    <t>1300</t>
  </si>
  <si>
    <t xml:space="preserve">     -GAVI</t>
  </si>
  <si>
    <t>1311</t>
  </si>
  <si>
    <t xml:space="preserve">        (Autres PPP à préciser)</t>
  </si>
  <si>
    <t xml:space="preserve"> A.   CONTRIBUTIONS DE BASE</t>
  </si>
  <si>
    <t xml:space="preserve">        AUX N.U., TOTAL (1 à 8)</t>
  </si>
  <si>
    <t xml:space="preserve">      1. PNUD</t>
  </si>
  <si>
    <t xml:space="preserve">      2. UNICEF</t>
  </si>
  <si>
    <t xml:space="preserve">      3. UNRWA</t>
  </si>
  <si>
    <t xml:space="preserve">      4. PAM</t>
  </si>
  <si>
    <t xml:space="preserve">      5. HCR</t>
  </si>
  <si>
    <t xml:space="preserve">      6. FNUAP</t>
  </si>
  <si>
    <t xml:space="preserve">      7. FIDA</t>
  </si>
  <si>
    <t xml:space="preserve">      8. TOTAL DES AUTRES INSTITUTIONS</t>
  </si>
  <si>
    <t xml:space="preserve">           ET FONDS DES N.U.</t>
  </si>
  <si>
    <t xml:space="preserve">             dont :</t>
  </si>
  <si>
    <t xml:space="preserve">          Organismes des N.U. comptabilisés</t>
  </si>
  <si>
    <t xml:space="preserve">          en partie :</t>
  </si>
  <si>
    <t xml:space="preserve">               OMS         (70%)</t>
  </si>
  <si>
    <t>931</t>
  </si>
  <si>
    <t xml:space="preserve">               OMPI          (3%)</t>
  </si>
  <si>
    <t>814</t>
  </si>
  <si>
    <t xml:space="preserve">               FAO          (51%)</t>
  </si>
  <si>
    <t>932</t>
  </si>
  <si>
    <t xml:space="preserve">               OMM          (4%)</t>
  </si>
  <si>
    <t>933</t>
  </si>
  <si>
    <t xml:space="preserve">               OIT            (15%)</t>
  </si>
  <si>
    <t>940</t>
  </si>
  <si>
    <t xml:space="preserve">               UPU           (16%)</t>
  </si>
  <si>
    <t>936</t>
  </si>
  <si>
    <t xml:space="preserve">               UIT            (18%)</t>
  </si>
  <si>
    <t>937</t>
  </si>
  <si>
    <t xml:space="preserve">               UNESCO   (25%)</t>
  </si>
  <si>
    <t>942</t>
  </si>
  <si>
    <t xml:space="preserve">               ONU          (12%)</t>
  </si>
  <si>
    <t>938</t>
  </si>
  <si>
    <t xml:space="preserve">               UNPKO      (6%)</t>
  </si>
  <si>
    <t>943</t>
  </si>
  <si>
    <t xml:space="preserve">         Autres institutions et fonds des N.U.</t>
  </si>
  <si>
    <t>B.   TOTAL CE</t>
  </si>
  <si>
    <t xml:space="preserve">      9. FED</t>
  </si>
  <si>
    <t xml:space="preserve">      10. CE</t>
  </si>
  <si>
    <t xml:space="preserve">      11. BEI</t>
  </si>
  <si>
    <t>C.   TOTAL, BANQUE MONDIALE</t>
  </si>
  <si>
    <t xml:space="preserve">      12. BIRD</t>
  </si>
  <si>
    <t xml:space="preserve">      13. IDA</t>
  </si>
  <si>
    <t xml:space="preserve">      14. SFI</t>
  </si>
  <si>
    <t xml:space="preserve">      15. AMGI</t>
  </si>
  <si>
    <t>902</t>
  </si>
  <si>
    <t>D.   TOTAL DES BANQUES REGIONALES</t>
  </si>
  <si>
    <t xml:space="preserve">        ET FONDS SPECIAUX</t>
  </si>
  <si>
    <t xml:space="preserve">      16. BAsD</t>
  </si>
  <si>
    <t xml:space="preserve">      17. BAsD-FONDS SPECIAL</t>
  </si>
  <si>
    <t xml:space="preserve">      18. BID</t>
  </si>
  <si>
    <t xml:space="preserve">      19. BID-FONDS SPECIAL</t>
  </si>
  <si>
    <t xml:space="preserve">      20. BAfD</t>
  </si>
  <si>
    <t xml:space="preserve">      21. FAD</t>
  </si>
  <si>
    <t xml:space="preserve">      22. BCarD</t>
  </si>
  <si>
    <t xml:space="preserve">      23. BCIE</t>
  </si>
  <si>
    <t xml:space="preserve">      24. FONDS DE SOLIDARITE AFR.</t>
  </si>
  <si>
    <t xml:space="preserve">      25. TOTAL DES AUTRES BANQUES</t>
  </si>
  <si>
    <t xml:space="preserve">         REGIONALES ET FONDS SPECIAUX</t>
  </si>
  <si>
    <t>816</t>
  </si>
  <si>
    <t xml:space="preserve">         (à préciser)</t>
  </si>
  <si>
    <t>E.   AUTRES AGENCES MULTILATERALES</t>
  </si>
  <si>
    <t xml:space="preserve">      26. FMI, TOTAL</t>
  </si>
  <si>
    <t xml:space="preserve">          dont :</t>
  </si>
  <si>
    <t xml:space="preserve">          -FRPC</t>
  </si>
  <si>
    <t xml:space="preserve">          -FRPC-PPTE</t>
  </si>
  <si>
    <t xml:space="preserve">      27. TOTAL AUTRES, MULTILATERAL</t>
  </si>
  <si>
    <t xml:space="preserve">          -FEM (77%)</t>
  </si>
  <si>
    <t xml:space="preserve">          -Protocole de Montréal (100%)</t>
  </si>
  <si>
    <t xml:space="preserve">       -Fonds mondial de lutte contre le SIDA, la tuberculose et le paludisme</t>
  </si>
  <si>
    <t xml:space="preserve">          (Autres agences à préciser)</t>
  </si>
  <si>
    <t>F.    RESTITUTIONS DE DONS ET DE</t>
  </si>
  <si>
    <t xml:space="preserve">        SOUSCRIPTIONS AU CAPITAL</t>
  </si>
  <si>
    <t>G.    MULTILATERAL, TOTAL</t>
  </si>
  <si>
    <t xml:space="preserve">  TOTAL, BILAT. + MULTILAT.</t>
  </si>
  <si>
    <r>
      <t xml:space="preserve">     </t>
    </r>
    <r>
      <rPr>
        <sz val="14"/>
        <rFont val="Helv"/>
        <family val="0"/>
      </rPr>
      <t xml:space="preserve"> (montants </t>
    </r>
    <r>
      <rPr>
        <b/>
        <i/>
        <sz val="14"/>
        <rFont val="Helv"/>
        <family val="0"/>
      </rPr>
      <t>négatifs</t>
    </r>
    <r>
      <rPr>
        <sz val="14"/>
        <rFont val="Helv"/>
        <family val="0"/>
      </rPr>
      <t>)</t>
    </r>
  </si>
  <si>
    <r>
      <t xml:space="preserve">       </t>
    </r>
    <r>
      <rPr>
        <sz val="12"/>
        <rFont val="Helv"/>
        <family val="0"/>
      </rPr>
      <t xml:space="preserve">(montants </t>
    </r>
    <r>
      <rPr>
        <b/>
        <i/>
        <sz val="12"/>
        <rFont val="Helv"/>
        <family val="0"/>
      </rPr>
      <t>négatifs</t>
    </r>
    <r>
      <rPr>
        <sz val="12"/>
        <rFont val="Helv"/>
        <family val="0"/>
      </rPr>
      <t>)</t>
    </r>
  </si>
  <si>
    <t>Pays déclarant :</t>
  </si>
  <si>
    <t>France</t>
  </si>
  <si>
    <t>Période :</t>
  </si>
  <si>
    <t>DESTINATION DE L'AIDE PUBLIQUE AU DEVELOPPEMENT DE LA FRANCE - VERSEMENTS</t>
  </si>
  <si>
    <t>en Millions d'Euros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</si>
</sst>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_)"/>
    <numFmt numFmtId="166" formatCode="0.0000"/>
    <numFmt numFmtId="167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i/>
      <sz val="12"/>
      <name val="Helv"/>
      <family val="0"/>
    </font>
    <font>
      <b/>
      <i/>
      <sz val="14"/>
      <name val="Helv"/>
      <family val="0"/>
    </font>
    <font>
      <b/>
      <i/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8"/>
      </top>
      <bottom style="thin"/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/>
    </xf>
    <xf numFmtId="43" fontId="4" fillId="33" borderId="0" xfId="47" applyFont="1" applyFill="1" applyBorder="1" applyAlignment="1" applyProtection="1" quotePrefix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applyProtection="1" quotePrefix="1">
      <alignment horizontal="left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64" fontId="3" fillId="0" borderId="0" xfId="0" applyNumberFormat="1" applyFont="1" applyFill="1" applyAlignment="1" applyProtection="1" quotePrefix="1">
      <alignment horizontal="center"/>
      <protection/>
    </xf>
    <xf numFmtId="164" fontId="3" fillId="0" borderId="0" xfId="0" applyNumberFormat="1" applyFont="1" applyFill="1" applyBorder="1" applyAlignment="1" applyProtection="1" quotePrefix="1">
      <alignment horizontal="center"/>
      <protection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Alignment="1">
      <alignment/>
    </xf>
    <xf numFmtId="164" fontId="4" fillId="0" borderId="0" xfId="0" applyNumberFormat="1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 horizontal="fill"/>
      <protection/>
    </xf>
    <xf numFmtId="164" fontId="4" fillId="0" borderId="0" xfId="0" applyNumberFormat="1" applyFont="1" applyFill="1" applyBorder="1" applyAlignment="1" applyProtection="1" quotePrefix="1">
      <alignment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quotePrefix="1">
      <alignment horizontal="center"/>
    </xf>
    <xf numFmtId="164" fontId="4" fillId="0" borderId="11" xfId="0" applyNumberFormat="1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 applyProtection="1">
      <alignment horizontal="fill"/>
      <protection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 applyProtection="1">
      <alignment horizontal="centerContinuous"/>
      <protection/>
    </xf>
    <xf numFmtId="164" fontId="4" fillId="0" borderId="13" xfId="0" applyNumberFormat="1" applyFont="1" applyFill="1" applyBorder="1" applyAlignment="1" applyProtection="1">
      <alignment horizontal="centerContinuous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 horizontal="left"/>
      <protection/>
    </xf>
    <xf numFmtId="164" fontId="7" fillId="0" borderId="13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fill"/>
      <protection/>
    </xf>
    <xf numFmtId="164" fontId="4" fillId="0" borderId="15" xfId="0" applyNumberFormat="1" applyFont="1" applyFill="1" applyBorder="1" applyAlignment="1" applyProtection="1">
      <alignment horizontal="fill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 quotePrefix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164" fontId="4" fillId="0" borderId="13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>
      <alignment horizontal="center"/>
    </xf>
    <xf numFmtId="164" fontId="7" fillId="0" borderId="13" xfId="0" applyNumberFormat="1" applyFont="1" applyFill="1" applyBorder="1" applyAlignment="1" applyProtection="1">
      <alignment horizontal="centerContinuous"/>
      <protection/>
    </xf>
    <xf numFmtId="164" fontId="3" fillId="0" borderId="13" xfId="0" applyNumberFormat="1" applyFont="1" applyFill="1" applyBorder="1" applyAlignment="1" applyProtection="1" quotePrefix="1">
      <alignment horizontal="center"/>
      <protection/>
    </xf>
    <xf numFmtId="164" fontId="4" fillId="0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4" xfId="0" applyNumberFormat="1" applyFont="1" applyFill="1" applyBorder="1" applyAlignment="1" applyProtection="1">
      <alignment horizontal="left"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 applyProtection="1">
      <alignment/>
      <protection/>
    </xf>
    <xf numFmtId="164" fontId="6" fillId="0" borderId="18" xfId="0" applyNumberFormat="1" applyFont="1" applyFill="1" applyBorder="1" applyAlignment="1" applyProtection="1">
      <alignment horizontal="left"/>
      <protection/>
    </xf>
    <xf numFmtId="1" fontId="5" fillId="0" borderId="18" xfId="0" applyNumberFormat="1" applyFont="1" applyFill="1" applyBorder="1" applyAlignment="1" applyProtection="1">
      <alignment horizontal="center"/>
      <protection/>
    </xf>
    <xf numFmtId="164" fontId="5" fillId="0" borderId="18" xfId="0" applyNumberFormat="1" applyFont="1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 horizontal="fill"/>
      <protection/>
    </xf>
    <xf numFmtId="164" fontId="6" fillId="0" borderId="18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 applyProtection="1">
      <alignment horizontal="fill"/>
      <protection/>
    </xf>
    <xf numFmtId="164" fontId="3" fillId="0" borderId="13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18" xfId="0" applyNumberFormat="1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 quotePrefix="1">
      <alignment horizontal="center"/>
      <protection/>
    </xf>
    <xf numFmtId="164" fontId="4" fillId="33" borderId="18" xfId="0" applyNumberFormat="1" applyFont="1" applyFill="1" applyBorder="1" applyAlignment="1" applyProtection="1">
      <alignment/>
      <protection locked="0"/>
    </xf>
    <xf numFmtId="164" fontId="4" fillId="0" borderId="18" xfId="0" applyNumberFormat="1" applyFont="1" applyFill="1" applyBorder="1" applyAlignment="1" applyProtection="1">
      <alignment horizontal="fill"/>
      <protection/>
    </xf>
    <xf numFmtId="164" fontId="4" fillId="0" borderId="18" xfId="0" applyNumberFormat="1" applyFont="1" applyFill="1" applyBorder="1" applyAlignment="1" applyProtection="1">
      <alignment/>
      <protection/>
    </xf>
    <xf numFmtId="164" fontId="3" fillId="0" borderId="18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/>
      <protection locked="0"/>
    </xf>
    <xf numFmtId="1" fontId="4" fillId="0" borderId="20" xfId="0" applyNumberFormat="1" applyFont="1" applyFill="1" applyBorder="1" applyAlignment="1" applyProtection="1" quotePrefix="1">
      <alignment horizontal="center"/>
      <protection/>
    </xf>
    <xf numFmtId="164" fontId="4" fillId="0" borderId="18" xfId="0" applyNumberFormat="1" applyFont="1" applyFill="1" applyBorder="1" applyAlignment="1" applyProtection="1">
      <alignment/>
      <protection locked="0"/>
    </xf>
    <xf numFmtId="164" fontId="3" fillId="0" borderId="18" xfId="0" applyNumberFormat="1" applyFont="1" applyFill="1" applyBorder="1" applyAlignment="1" applyProtection="1">
      <alignment/>
      <protection locked="0"/>
    </xf>
    <xf numFmtId="164" fontId="4" fillId="0" borderId="18" xfId="0" applyNumberFormat="1" applyFont="1" applyFill="1" applyBorder="1" applyAlignment="1" applyProtection="1" quotePrefix="1">
      <alignment horizontal="left"/>
      <protection/>
    </xf>
    <xf numFmtId="0" fontId="4" fillId="0" borderId="18" xfId="0" applyFont="1" applyFill="1" applyBorder="1" applyAlignment="1" applyProtection="1" quotePrefix="1">
      <alignment horizontal="left"/>
      <protection locked="0"/>
    </xf>
    <xf numFmtId="1" fontId="4" fillId="0" borderId="13" xfId="0" applyNumberFormat="1" applyFont="1" applyFill="1" applyBorder="1" applyAlignment="1" applyProtection="1">
      <alignment horizontal="center"/>
      <protection/>
    </xf>
    <xf numFmtId="164" fontId="3" fillId="0" borderId="13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164" fontId="4" fillId="0" borderId="19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 applyProtection="1" quotePrefix="1">
      <alignment horizontal="left"/>
      <protection/>
    </xf>
    <xf numFmtId="164" fontId="6" fillId="0" borderId="18" xfId="0" applyNumberFormat="1" applyFont="1" applyFill="1" applyBorder="1" applyAlignment="1" applyProtection="1" quotePrefix="1">
      <alignment horizontal="left"/>
      <protection/>
    </xf>
    <xf numFmtId="164" fontId="6" fillId="0" borderId="13" xfId="0" applyNumberFormat="1" applyFont="1" applyFill="1" applyBorder="1" applyAlignment="1" applyProtection="1" quotePrefix="1">
      <alignment horizontal="left"/>
      <protection/>
    </xf>
    <xf numFmtId="164" fontId="5" fillId="0" borderId="13" xfId="0" applyNumberFormat="1" applyFont="1" applyFill="1" applyBorder="1" applyAlignment="1" applyProtection="1">
      <alignment/>
      <protection locked="0"/>
    </xf>
    <xf numFmtId="164" fontId="5" fillId="0" borderId="13" xfId="0" applyNumberFormat="1" applyFont="1" applyFill="1" applyBorder="1" applyAlignment="1" applyProtection="1">
      <alignment/>
      <protection/>
    </xf>
    <xf numFmtId="164" fontId="6" fillId="0" borderId="13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 locked="0"/>
    </xf>
    <xf numFmtId="164" fontId="4" fillId="0" borderId="19" xfId="0" applyNumberFormat="1" applyFont="1" applyFill="1" applyBorder="1" applyAlignment="1" applyProtection="1">
      <alignment horizontal="fill"/>
      <protection/>
    </xf>
    <xf numFmtId="164" fontId="6" fillId="0" borderId="20" xfId="0" applyNumberFormat="1" applyFont="1" applyFill="1" applyBorder="1" applyAlignment="1" applyProtection="1">
      <alignment horizontal="left"/>
      <protection/>
    </xf>
    <xf numFmtId="164" fontId="6" fillId="0" borderId="19" xfId="0" applyNumberFormat="1" applyFont="1" applyFill="1" applyBorder="1" applyAlignment="1" applyProtection="1">
      <alignment/>
      <protection/>
    </xf>
    <xf numFmtId="164" fontId="7" fillId="0" borderId="13" xfId="0" applyNumberFormat="1" applyFont="1" applyFill="1" applyBorder="1" applyAlignment="1" applyProtection="1">
      <alignment horizontal="left"/>
      <protection/>
    </xf>
    <xf numFmtId="1" fontId="4" fillId="0" borderId="22" xfId="0" applyNumberFormat="1" applyFont="1" applyFill="1" applyBorder="1" applyAlignment="1" applyProtection="1">
      <alignment horizontal="center"/>
      <protection/>
    </xf>
    <xf numFmtId="164" fontId="4" fillId="0" borderId="22" xfId="0" applyNumberFormat="1" applyFont="1" applyFill="1" applyBorder="1" applyAlignment="1" applyProtection="1">
      <alignment/>
      <protection locked="0"/>
    </xf>
    <xf numFmtId="164" fontId="4" fillId="0" borderId="22" xfId="0" applyNumberFormat="1" applyFont="1" applyFill="1" applyBorder="1" applyAlignment="1" applyProtection="1">
      <alignment horizontal="fill"/>
      <protection/>
    </xf>
    <xf numFmtId="164" fontId="4" fillId="0" borderId="22" xfId="0" applyNumberFormat="1" applyFont="1" applyFill="1" applyBorder="1" applyAlignment="1" applyProtection="1">
      <alignment/>
      <protection/>
    </xf>
    <xf numFmtId="164" fontId="3" fillId="0" borderId="22" xfId="0" applyNumberFormat="1" applyFont="1" applyFill="1" applyBorder="1" applyAlignment="1">
      <alignment/>
    </xf>
    <xf numFmtId="164" fontId="4" fillId="0" borderId="0" xfId="0" applyNumberFormat="1" applyFont="1" applyFill="1" applyAlignment="1" applyProtection="1">
      <alignment/>
      <protection locked="0"/>
    </xf>
    <xf numFmtId="164" fontId="4" fillId="0" borderId="23" xfId="0" applyNumberFormat="1" applyFont="1" applyFill="1" applyBorder="1" applyAlignment="1" applyProtection="1">
      <alignment horizontal="fill"/>
      <protection/>
    </xf>
    <xf numFmtId="164" fontId="4" fillId="0" borderId="18" xfId="0" applyNumberFormat="1" applyFont="1" applyFill="1" applyBorder="1" applyAlignment="1" applyProtection="1">
      <alignment horizontal="left" wrapText="1"/>
      <protection/>
    </xf>
    <xf numFmtId="164" fontId="4" fillId="0" borderId="24" xfId="0" applyNumberFormat="1" applyFont="1" applyFill="1" applyBorder="1" applyAlignment="1" applyProtection="1">
      <alignment/>
      <protection/>
    </xf>
    <xf numFmtId="164" fontId="7" fillId="0" borderId="13" xfId="0" applyNumberFormat="1" applyFont="1" applyFill="1" applyBorder="1" applyAlignment="1" applyProtection="1">
      <alignment horizontal="left" indent="1"/>
      <protection/>
    </xf>
    <xf numFmtId="164" fontId="4" fillId="0" borderId="25" xfId="0" applyNumberFormat="1" applyFont="1" applyFill="1" applyBorder="1" applyAlignment="1" applyProtection="1">
      <alignment/>
      <protection/>
    </xf>
    <xf numFmtId="164" fontId="4" fillId="0" borderId="26" xfId="0" applyNumberFormat="1" applyFont="1" applyFill="1" applyBorder="1" applyAlignment="1" applyProtection="1">
      <alignment horizontal="fill"/>
      <protection/>
    </xf>
    <xf numFmtId="164" fontId="4" fillId="0" borderId="18" xfId="0" applyNumberFormat="1" applyFont="1" applyFill="1" applyBorder="1" applyAlignment="1" applyProtection="1">
      <alignment horizontal="left" indent="1"/>
      <protection/>
    </xf>
    <xf numFmtId="164" fontId="4" fillId="0" borderId="24" xfId="0" applyNumberFormat="1" applyFont="1" applyFill="1" applyBorder="1" applyAlignment="1" applyProtection="1" quotePrefix="1">
      <alignment horizontal="left"/>
      <protection/>
    </xf>
    <xf numFmtId="1" fontId="4" fillId="0" borderId="2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fill"/>
      <protection/>
    </xf>
    <xf numFmtId="164" fontId="4" fillId="0" borderId="27" xfId="0" applyNumberFormat="1" applyFont="1" applyFill="1" applyBorder="1" applyAlignment="1" applyProtection="1">
      <alignment horizontal="fill"/>
      <protection/>
    </xf>
    <xf numFmtId="164" fontId="4" fillId="0" borderId="21" xfId="0" applyNumberFormat="1" applyFont="1" applyFill="1" applyBorder="1" applyAlignment="1" applyProtection="1">
      <alignment horizontal="fill"/>
      <protection/>
    </xf>
    <xf numFmtId="164" fontId="4" fillId="0" borderId="0" xfId="0" applyNumberFormat="1" applyFont="1" applyFill="1" applyAlignment="1" applyProtection="1">
      <alignment/>
      <protection locked="0"/>
    </xf>
    <xf numFmtId="164" fontId="3" fillId="0" borderId="13" xfId="0" applyNumberFormat="1" applyFont="1" applyFill="1" applyBorder="1" applyAlignment="1" applyProtection="1">
      <alignment horizontal="left"/>
      <protection/>
    </xf>
    <xf numFmtId="164" fontId="4" fillId="0" borderId="18" xfId="0" applyNumberFormat="1" applyFont="1" applyFill="1" applyBorder="1" applyAlignment="1" applyProtection="1" quotePrefix="1">
      <alignment horizontal="fill"/>
      <protection/>
    </xf>
    <xf numFmtId="164" fontId="4" fillId="0" borderId="19" xfId="0" applyNumberFormat="1" applyFont="1" applyFill="1" applyBorder="1" applyAlignment="1" applyProtection="1">
      <alignment/>
      <protection locked="0"/>
    </xf>
    <xf numFmtId="164" fontId="7" fillId="0" borderId="22" xfId="0" applyNumberFormat="1" applyFont="1" applyFill="1" applyBorder="1" applyAlignment="1" applyProtection="1">
      <alignment horizontal="left"/>
      <protection locked="0"/>
    </xf>
    <xf numFmtId="164" fontId="4" fillId="0" borderId="13" xfId="0" applyNumberFormat="1" applyFont="1" applyFill="1" applyBorder="1" applyAlignment="1" applyProtection="1" quotePrefix="1">
      <alignment horizontal="left"/>
      <protection locked="0"/>
    </xf>
    <xf numFmtId="164" fontId="4" fillId="0" borderId="13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/>
      <protection/>
    </xf>
    <xf numFmtId="164" fontId="4" fillId="0" borderId="18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 quotePrefix="1">
      <alignment horizontal="center"/>
      <protection/>
    </xf>
    <xf numFmtId="164" fontId="4" fillId="0" borderId="24" xfId="0" applyNumberFormat="1" applyFont="1" applyFill="1" applyBorder="1" applyAlignment="1" applyProtection="1">
      <alignment horizontal="left"/>
      <protection locked="0"/>
    </xf>
    <xf numFmtId="164" fontId="3" fillId="0" borderId="24" xfId="0" applyNumberFormat="1" applyFont="1" applyFill="1" applyBorder="1" applyAlignment="1" applyProtection="1">
      <alignment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64" fontId="3" fillId="0" borderId="18" xfId="0" applyNumberFormat="1" applyFont="1" applyFill="1" applyBorder="1" applyAlignment="1" applyProtection="1" quotePrefix="1">
      <alignment horizontal="left"/>
      <protection/>
    </xf>
    <xf numFmtId="164" fontId="4" fillId="0" borderId="24" xfId="0" applyNumberFormat="1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>
      <alignment/>
    </xf>
    <xf numFmtId="164" fontId="4" fillId="0" borderId="24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/>
      <protection/>
    </xf>
    <xf numFmtId="1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 applyProtection="1">
      <alignment horizontal="left" wrapText="1" indent="1"/>
      <protection/>
    </xf>
    <xf numFmtId="164" fontId="3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164" fontId="6" fillId="0" borderId="28" xfId="0" applyNumberFormat="1" applyFont="1" applyFill="1" applyBorder="1" applyAlignment="1" applyProtection="1" quotePrefix="1">
      <alignment horizontal="left"/>
      <protection/>
    </xf>
    <xf numFmtId="1" fontId="6" fillId="0" borderId="28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applyProtection="1">
      <alignment/>
      <protection/>
    </xf>
    <xf numFmtId="164" fontId="6" fillId="0" borderId="2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fill"/>
      <protection/>
    </xf>
    <xf numFmtId="1" fontId="2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65" fontId="2" fillId="0" borderId="29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164" fontId="7" fillId="0" borderId="0" xfId="0" applyNumberFormat="1" applyFont="1" applyFill="1" applyBorder="1" applyAlignment="1" applyProtection="1" quotePrefix="1">
      <alignment horizontal="center"/>
      <protection/>
    </xf>
    <xf numFmtId="164" fontId="7" fillId="0" borderId="13" xfId="0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5"/>
  <sheetViews>
    <sheetView tabSelected="1" zoomScale="70" zoomScaleNormal="70" zoomScalePageLayoutView="0" workbookViewId="0" topLeftCell="A1">
      <selection activeCell="A9" sqref="A9"/>
    </sheetView>
  </sheetViews>
  <sheetFormatPr defaultColWidth="14.7109375" defaultRowHeight="15"/>
  <cols>
    <col min="1" max="1" width="49.8515625" style="11" customWidth="1"/>
    <col min="2" max="2" width="7.421875" style="171" customWidth="1"/>
    <col min="3" max="3" width="20.7109375" style="11" customWidth="1"/>
    <col min="4" max="5" width="13.8515625" style="11" customWidth="1"/>
    <col min="6" max="6" width="16.7109375" style="11" customWidth="1"/>
    <col min="7" max="8" width="14.7109375" style="11" customWidth="1"/>
    <col min="9" max="9" width="13.8515625" style="11" customWidth="1"/>
    <col min="10" max="10" width="14.28125" style="11" customWidth="1"/>
    <col min="11" max="11" width="17.140625" style="11" customWidth="1"/>
    <col min="12" max="12" width="14.140625" style="11" customWidth="1"/>
    <col min="13" max="14" width="13.8515625" style="11" customWidth="1"/>
    <col min="15" max="15" width="17.140625" style="7" customWidth="1"/>
    <col min="16" max="16" width="14.28125" style="11" customWidth="1"/>
    <col min="17" max="17" width="14.28125" style="172" customWidth="1"/>
    <col min="18" max="18" width="17.421875" style="11" bestFit="1" customWidth="1"/>
    <col min="19" max="20" width="13.8515625" style="11" customWidth="1"/>
    <col min="21" max="16384" width="14.7109375" style="11" customWidth="1"/>
  </cols>
  <sheetData>
    <row r="1" spans="1:19" ht="16.5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73" t="s">
        <v>366</v>
      </c>
      <c r="S1" s="174" t="s">
        <v>367</v>
      </c>
    </row>
    <row r="2" spans="1:19" ht="16.5" thickTop="1">
      <c r="A2" s="8" t="s">
        <v>369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S2" s="41"/>
    </row>
    <row r="3" spans="1:19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21"/>
      <c r="L3" s="21"/>
      <c r="M3" s="21"/>
      <c r="N3" s="21"/>
      <c r="O3" s="1"/>
      <c r="P3" s="20"/>
      <c r="Q3" s="10"/>
      <c r="R3" s="175" t="s">
        <v>368</v>
      </c>
      <c r="S3" s="174">
        <v>2006</v>
      </c>
    </row>
    <row r="4" spans="1:25" ht="16.5" thickTop="1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4"/>
      <c r="P4" s="23"/>
      <c r="Q4" s="23"/>
      <c r="R4" s="23"/>
      <c r="S4" s="23"/>
      <c r="U4" s="25"/>
      <c r="V4" s="26"/>
      <c r="W4" s="14"/>
      <c r="X4" s="27"/>
      <c r="Y4" s="28"/>
    </row>
    <row r="5" spans="1:25" ht="15.75">
      <c r="A5" s="29" t="s">
        <v>2</v>
      </c>
      <c r="B5" s="30"/>
      <c r="C5" s="31" t="s">
        <v>3</v>
      </c>
      <c r="D5" s="31" t="s">
        <v>4</v>
      </c>
      <c r="E5" s="32">
        <v>221</v>
      </c>
      <c r="F5" s="33" t="s">
        <v>5</v>
      </c>
      <c r="G5" s="33" t="s">
        <v>6</v>
      </c>
      <c r="H5" s="34">
        <v>211</v>
      </c>
      <c r="I5" s="31" t="s">
        <v>7</v>
      </c>
      <c r="J5" s="35" t="s">
        <v>8</v>
      </c>
      <c r="K5" s="31" t="s">
        <v>9</v>
      </c>
      <c r="L5" s="36" t="s">
        <v>10</v>
      </c>
      <c r="M5" s="35" t="s">
        <v>11</v>
      </c>
      <c r="N5" s="37" t="s">
        <v>12</v>
      </c>
      <c r="O5" s="31" t="s">
        <v>13</v>
      </c>
      <c r="P5" s="31" t="s">
        <v>14</v>
      </c>
      <c r="Q5" s="35" t="s">
        <v>15</v>
      </c>
      <c r="R5" s="37" t="s">
        <v>16</v>
      </c>
      <c r="S5" s="31" t="s">
        <v>17</v>
      </c>
      <c r="U5" s="38"/>
      <c r="V5" s="27"/>
      <c r="W5" s="38"/>
      <c r="X5" s="27"/>
      <c r="Y5" s="28"/>
    </row>
    <row r="6" spans="1:25" ht="15.75">
      <c r="A6" s="28"/>
      <c r="B6" s="39" t="s">
        <v>1</v>
      </c>
      <c r="C6" s="40"/>
      <c r="D6" s="28"/>
      <c r="E6" s="41"/>
      <c r="F6" s="42"/>
      <c r="G6" s="43"/>
      <c r="H6" s="44" t="s">
        <v>18</v>
      </c>
      <c r="I6" s="45" t="s">
        <v>19</v>
      </c>
      <c r="J6" s="46"/>
      <c r="K6" s="46"/>
      <c r="L6" s="46"/>
      <c r="M6" s="47"/>
      <c r="N6" s="48"/>
      <c r="O6" s="2"/>
      <c r="P6" s="41"/>
      <c r="Q6" s="49"/>
      <c r="R6" s="50"/>
      <c r="S6" s="41"/>
      <c r="U6" s="28"/>
      <c r="V6" s="28"/>
      <c r="W6" s="28"/>
      <c r="X6" s="28"/>
      <c r="Y6" s="28"/>
    </row>
    <row r="7" spans="1:19" ht="15.75">
      <c r="A7" s="28"/>
      <c r="B7" s="39"/>
      <c r="C7" s="40"/>
      <c r="D7" s="176" t="s">
        <v>20</v>
      </c>
      <c r="E7" s="176"/>
      <c r="F7" s="177"/>
      <c r="G7" s="43" t="s">
        <v>21</v>
      </c>
      <c r="H7" s="51" t="s">
        <v>22</v>
      </c>
      <c r="I7" s="52"/>
      <c r="J7" s="52"/>
      <c r="K7" s="52"/>
      <c r="L7" s="52"/>
      <c r="M7" s="52"/>
      <c r="N7" s="53"/>
      <c r="O7" s="13" t="s">
        <v>23</v>
      </c>
      <c r="P7" s="28"/>
      <c r="Q7" s="10"/>
      <c r="R7" s="42"/>
      <c r="S7" s="41"/>
    </row>
    <row r="8" spans="1:19" ht="15.75">
      <c r="A8" s="3" t="s">
        <v>370</v>
      </c>
      <c r="B8" s="39"/>
      <c r="C8" s="54" t="s">
        <v>24</v>
      </c>
      <c r="D8" s="55" t="s">
        <v>25</v>
      </c>
      <c r="E8" s="56" t="s">
        <v>26</v>
      </c>
      <c r="F8" s="57" t="s">
        <v>27</v>
      </c>
      <c r="G8" s="43" t="s">
        <v>28</v>
      </c>
      <c r="H8" s="51" t="s">
        <v>29</v>
      </c>
      <c r="I8" s="28"/>
      <c r="J8" s="28"/>
      <c r="K8" s="28"/>
      <c r="L8" s="28"/>
      <c r="M8" s="28"/>
      <c r="N8" s="42"/>
      <c r="O8" s="2"/>
      <c r="P8" s="176" t="s">
        <v>20</v>
      </c>
      <c r="Q8" s="176"/>
      <c r="R8" s="177"/>
      <c r="S8" s="28"/>
    </row>
    <row r="9" spans="1:19" ht="15.75">
      <c r="A9" s="56" t="s">
        <v>1</v>
      </c>
      <c r="B9" s="39"/>
      <c r="C9" s="54"/>
      <c r="D9" s="55" t="s">
        <v>30</v>
      </c>
      <c r="E9" s="56" t="s">
        <v>31</v>
      </c>
      <c r="F9" s="57" t="s">
        <v>32</v>
      </c>
      <c r="G9" s="43" t="s">
        <v>33</v>
      </c>
      <c r="H9" s="51" t="s">
        <v>34</v>
      </c>
      <c r="I9" s="55" t="s">
        <v>35</v>
      </c>
      <c r="J9" s="58" t="s">
        <v>36</v>
      </c>
      <c r="K9" s="55" t="s">
        <v>35</v>
      </c>
      <c r="L9" s="59" t="s">
        <v>37</v>
      </c>
      <c r="M9" s="56" t="s">
        <v>38</v>
      </c>
      <c r="N9" s="42"/>
      <c r="O9" s="13" t="s">
        <v>39</v>
      </c>
      <c r="P9" s="28"/>
      <c r="Q9" s="55" t="s">
        <v>40</v>
      </c>
      <c r="R9" s="42"/>
      <c r="S9" s="28"/>
    </row>
    <row r="10" spans="1:19" ht="15.75">
      <c r="A10" s="26"/>
      <c r="B10" s="39"/>
      <c r="C10" s="40"/>
      <c r="D10" s="56" t="s">
        <v>41</v>
      </c>
      <c r="E10" s="56" t="s">
        <v>42</v>
      </c>
      <c r="F10" s="60" t="s">
        <v>43</v>
      </c>
      <c r="G10" s="43" t="s">
        <v>44</v>
      </c>
      <c r="H10" s="51" t="s">
        <v>45</v>
      </c>
      <c r="I10" s="55" t="s">
        <v>46</v>
      </c>
      <c r="J10" s="61" t="s">
        <v>47</v>
      </c>
      <c r="K10" s="55" t="s">
        <v>48</v>
      </c>
      <c r="L10" s="59" t="s">
        <v>49</v>
      </c>
      <c r="M10" s="28"/>
      <c r="N10" s="62" t="s">
        <v>36</v>
      </c>
      <c r="O10" s="2"/>
      <c r="P10" s="28"/>
      <c r="Q10" s="55" t="s">
        <v>50</v>
      </c>
      <c r="R10" s="60" t="s">
        <v>51</v>
      </c>
      <c r="S10" s="28"/>
    </row>
    <row r="11" spans="1:19" ht="15.75">
      <c r="A11" s="26"/>
      <c r="B11" s="39"/>
      <c r="C11" s="28"/>
      <c r="D11" s="56" t="s">
        <v>52</v>
      </c>
      <c r="E11" s="56" t="s">
        <v>53</v>
      </c>
      <c r="F11" s="60" t="s">
        <v>54</v>
      </c>
      <c r="G11" s="43" t="s">
        <v>55</v>
      </c>
      <c r="H11" s="51" t="s">
        <v>56</v>
      </c>
      <c r="I11" s="28"/>
      <c r="J11" s="59" t="s">
        <v>57</v>
      </c>
      <c r="K11" s="59" t="s">
        <v>58</v>
      </c>
      <c r="L11" s="59" t="s">
        <v>59</v>
      </c>
      <c r="M11" s="56" t="s">
        <v>60</v>
      </c>
      <c r="N11" s="60" t="s">
        <v>61</v>
      </c>
      <c r="O11" s="40" t="s">
        <v>62</v>
      </c>
      <c r="P11" s="56" t="s">
        <v>63</v>
      </c>
      <c r="Q11" s="56" t="s">
        <v>64</v>
      </c>
      <c r="R11" s="60" t="s">
        <v>65</v>
      </c>
      <c r="S11" s="56" t="s">
        <v>66</v>
      </c>
    </row>
    <row r="12" spans="1:19" ht="15.75">
      <c r="A12" s="56" t="s">
        <v>67</v>
      </c>
      <c r="B12" s="39"/>
      <c r="C12" s="28"/>
      <c r="D12" s="61" t="s">
        <v>68</v>
      </c>
      <c r="E12" s="61"/>
      <c r="F12" s="60" t="s">
        <v>69</v>
      </c>
      <c r="G12" s="63"/>
      <c r="H12" s="51" t="s">
        <v>70</v>
      </c>
      <c r="I12" s="28"/>
      <c r="J12" s="59" t="s">
        <v>71</v>
      </c>
      <c r="K12" s="59" t="s">
        <v>72</v>
      </c>
      <c r="L12" s="59" t="s">
        <v>57</v>
      </c>
      <c r="M12" s="56"/>
      <c r="N12" s="60" t="s">
        <v>73</v>
      </c>
      <c r="O12" s="2"/>
      <c r="P12" s="56" t="s">
        <v>74</v>
      </c>
      <c r="Q12" s="56" t="s">
        <v>75</v>
      </c>
      <c r="R12" s="60" t="s">
        <v>76</v>
      </c>
      <c r="S12" s="56" t="s">
        <v>48</v>
      </c>
    </row>
    <row r="13" spans="1:19" s="28" customFormat="1" ht="15.75">
      <c r="A13" s="64"/>
      <c r="B13" s="65"/>
      <c r="C13" s="66"/>
      <c r="D13" s="66"/>
      <c r="E13" s="66"/>
      <c r="F13" s="66"/>
      <c r="G13" s="67"/>
      <c r="H13" s="67"/>
      <c r="I13" s="66"/>
      <c r="J13" s="68"/>
      <c r="K13" s="69" t="s">
        <v>77</v>
      </c>
      <c r="L13" s="69" t="s">
        <v>77</v>
      </c>
      <c r="M13" s="68"/>
      <c r="N13" s="70"/>
      <c r="O13" s="71"/>
      <c r="P13" s="66"/>
      <c r="Q13" s="72"/>
      <c r="R13" s="70"/>
      <c r="S13" s="69" t="s">
        <v>77</v>
      </c>
    </row>
    <row r="14" spans="1:19" ht="15.75">
      <c r="A14" s="73"/>
      <c r="B14" s="74"/>
      <c r="C14" s="75"/>
      <c r="D14" s="75"/>
      <c r="E14" s="75"/>
      <c r="F14" s="75"/>
      <c r="G14" s="75"/>
      <c r="H14" s="75"/>
      <c r="I14" s="75"/>
      <c r="J14" s="50"/>
      <c r="K14" s="43"/>
      <c r="L14" s="43"/>
      <c r="M14" s="50"/>
      <c r="N14" s="50"/>
      <c r="O14" s="76"/>
      <c r="P14" s="75"/>
      <c r="Q14" s="77"/>
      <c r="R14" s="50"/>
      <c r="S14" s="54"/>
    </row>
    <row r="15" spans="1:19" s="4" customFormat="1" ht="19.5">
      <c r="A15" s="78" t="s">
        <v>78</v>
      </c>
      <c r="B15" s="79" t="s">
        <v>1</v>
      </c>
      <c r="C15" s="80">
        <f>SUM(C17:C28)</f>
        <v>243.3212712568792</v>
      </c>
      <c r="D15" s="80">
        <f>SUM(D17:D28)</f>
        <v>81.67231699999999</v>
      </c>
      <c r="E15" s="80">
        <f>SUM(E17:E28)</f>
        <v>0</v>
      </c>
      <c r="F15" s="80">
        <f>SUM(F17:F28)</f>
        <v>0</v>
      </c>
      <c r="G15" s="81" t="s">
        <v>79</v>
      </c>
      <c r="H15" s="81" t="s">
        <v>79</v>
      </c>
      <c r="I15" s="80">
        <f aca="true" t="shared" si="0" ref="I15:S15">SUM(I17:I28)</f>
        <v>15</v>
      </c>
      <c r="J15" s="80">
        <f t="shared" si="0"/>
        <v>0</v>
      </c>
      <c r="K15" s="80">
        <f t="shared" si="0"/>
        <v>-13.650874259999998</v>
      </c>
      <c r="L15" s="80">
        <f>SUM(L17:L28)</f>
        <v>0</v>
      </c>
      <c r="M15" s="80">
        <f t="shared" si="0"/>
        <v>1.3491257400000016</v>
      </c>
      <c r="N15" s="80">
        <f t="shared" si="0"/>
        <v>0</v>
      </c>
      <c r="O15" s="82">
        <f t="shared" si="0"/>
        <v>244.67039699687922</v>
      </c>
      <c r="P15" s="80">
        <f t="shared" si="0"/>
        <v>59.33692788612594</v>
      </c>
      <c r="Q15" s="80">
        <f t="shared" si="0"/>
        <v>0.0045</v>
      </c>
      <c r="R15" s="80">
        <f t="shared" si="0"/>
        <v>0.619086</v>
      </c>
      <c r="S15" s="83">
        <f t="shared" si="0"/>
        <v>-5.044870759999999</v>
      </c>
    </row>
    <row r="16" spans="1:19" ht="15.75">
      <c r="A16" s="75"/>
      <c r="B16" s="74"/>
      <c r="C16" s="84"/>
      <c r="D16" s="85"/>
      <c r="E16" s="85"/>
      <c r="F16" s="84"/>
      <c r="G16" s="86" t="s">
        <v>79</v>
      </c>
      <c r="H16" s="86" t="s">
        <v>79</v>
      </c>
      <c r="I16" s="84"/>
      <c r="J16" s="77"/>
      <c r="K16" s="84"/>
      <c r="L16" s="84"/>
      <c r="M16" s="77"/>
      <c r="N16" s="77"/>
      <c r="O16" s="87"/>
      <c r="P16" s="84"/>
      <c r="Q16" s="77"/>
      <c r="R16" s="77"/>
      <c r="S16" s="88"/>
    </row>
    <row r="17" spans="1:19" ht="15.75">
      <c r="A17" s="89" t="s">
        <v>80</v>
      </c>
      <c r="B17" s="90" t="s">
        <v>81</v>
      </c>
      <c r="C17" s="91">
        <v>3.579322031165043</v>
      </c>
      <c r="D17" s="91">
        <v>0</v>
      </c>
      <c r="E17" s="91">
        <v>0</v>
      </c>
      <c r="F17" s="91">
        <v>0</v>
      </c>
      <c r="G17" s="92" t="s">
        <v>79</v>
      </c>
      <c r="H17" s="92" t="s">
        <v>79</v>
      </c>
      <c r="I17" s="91">
        <v>0</v>
      </c>
      <c r="J17" s="91">
        <v>0</v>
      </c>
      <c r="K17" s="91">
        <v>0</v>
      </c>
      <c r="L17" s="91">
        <v>0</v>
      </c>
      <c r="M17" s="93">
        <f aca="true" t="shared" si="1" ref="M17:M28">I17+K17+L17</f>
        <v>0</v>
      </c>
      <c r="N17" s="91">
        <v>0</v>
      </c>
      <c r="O17" s="94">
        <f aca="true" t="shared" si="2" ref="O17:O28">C17+M17</f>
        <v>3.579322031165043</v>
      </c>
      <c r="P17" s="91">
        <v>3.0097353227692922</v>
      </c>
      <c r="Q17" s="91">
        <v>0</v>
      </c>
      <c r="R17" s="91">
        <v>0</v>
      </c>
      <c r="S17" s="91">
        <v>0</v>
      </c>
    </row>
    <row r="18" spans="1:19" s="6" customFormat="1" ht="15.75">
      <c r="A18" s="95" t="s">
        <v>82</v>
      </c>
      <c r="B18" s="96" t="s">
        <v>83</v>
      </c>
      <c r="C18" s="91">
        <v>4.0518676626184345</v>
      </c>
      <c r="D18" s="91">
        <v>0</v>
      </c>
      <c r="E18" s="91">
        <v>0</v>
      </c>
      <c r="F18" s="91">
        <v>0</v>
      </c>
      <c r="G18" s="92" t="s">
        <v>79</v>
      </c>
      <c r="H18" s="92" t="s">
        <v>79</v>
      </c>
      <c r="I18" s="91">
        <v>0</v>
      </c>
      <c r="J18" s="91">
        <v>0</v>
      </c>
      <c r="K18" s="91">
        <v>0</v>
      </c>
      <c r="L18" s="91">
        <v>0</v>
      </c>
      <c r="M18" s="97">
        <f>I18+K18+L18</f>
        <v>0</v>
      </c>
      <c r="N18" s="91">
        <v>0</v>
      </c>
      <c r="O18" s="98">
        <f t="shared" si="2"/>
        <v>4.0518676626184345</v>
      </c>
      <c r="P18" s="91">
        <v>3.8575501911866845</v>
      </c>
      <c r="Q18" s="91">
        <v>0</v>
      </c>
      <c r="R18" s="91">
        <v>0.061989999999999996</v>
      </c>
      <c r="S18" s="91">
        <v>0</v>
      </c>
    </row>
    <row r="19" spans="1:19" ht="15.75">
      <c r="A19" s="99" t="s">
        <v>84</v>
      </c>
      <c r="B19" s="90" t="s">
        <v>85</v>
      </c>
      <c r="C19" s="91">
        <v>2.336793052581277</v>
      </c>
      <c r="D19" s="91">
        <v>0</v>
      </c>
      <c r="E19" s="91">
        <v>0</v>
      </c>
      <c r="F19" s="91">
        <v>0</v>
      </c>
      <c r="G19" s="92" t="s">
        <v>79</v>
      </c>
      <c r="H19" s="92" t="s">
        <v>79</v>
      </c>
      <c r="I19" s="91">
        <v>0</v>
      </c>
      <c r="J19" s="91">
        <v>0</v>
      </c>
      <c r="K19" s="91">
        <v>0</v>
      </c>
      <c r="L19" s="91">
        <v>0</v>
      </c>
      <c r="M19" s="93">
        <f t="shared" si="1"/>
        <v>0</v>
      </c>
      <c r="N19" s="91">
        <v>0</v>
      </c>
      <c r="O19" s="94">
        <f t="shared" si="2"/>
        <v>2.336793052581277</v>
      </c>
      <c r="P19" s="91">
        <v>1.8948841079503134</v>
      </c>
      <c r="Q19" s="91">
        <v>0.0045</v>
      </c>
      <c r="R19" s="91">
        <v>0</v>
      </c>
      <c r="S19" s="91">
        <v>0</v>
      </c>
    </row>
    <row r="20" spans="1:19" ht="15.75">
      <c r="A20" s="99" t="s">
        <v>86</v>
      </c>
      <c r="B20" s="90" t="s">
        <v>87</v>
      </c>
      <c r="C20" s="91">
        <v>2.7029939332925</v>
      </c>
      <c r="D20" s="91">
        <v>0</v>
      </c>
      <c r="E20" s="91">
        <v>0</v>
      </c>
      <c r="F20" s="91">
        <v>0</v>
      </c>
      <c r="G20" s="92" t="s">
        <v>79</v>
      </c>
      <c r="H20" s="92" t="s">
        <v>79</v>
      </c>
      <c r="I20" s="91">
        <v>0</v>
      </c>
      <c r="J20" s="91">
        <v>0</v>
      </c>
      <c r="K20" s="91">
        <v>0</v>
      </c>
      <c r="L20" s="91">
        <v>0</v>
      </c>
      <c r="M20" s="93">
        <f t="shared" si="1"/>
        <v>0</v>
      </c>
      <c r="N20" s="91">
        <v>0</v>
      </c>
      <c r="O20" s="94">
        <f t="shared" si="2"/>
        <v>2.7029939332925</v>
      </c>
      <c r="P20" s="91">
        <v>2.391049905475942</v>
      </c>
      <c r="Q20" s="91">
        <v>0</v>
      </c>
      <c r="R20" s="91">
        <v>0</v>
      </c>
      <c r="S20" s="91">
        <v>0</v>
      </c>
    </row>
    <row r="21" spans="1:19" ht="15.75">
      <c r="A21" s="89" t="s">
        <v>88</v>
      </c>
      <c r="B21" s="90" t="s">
        <v>89</v>
      </c>
      <c r="C21" s="91">
        <v>2.6394193861371127</v>
      </c>
      <c r="D21" s="91">
        <v>0</v>
      </c>
      <c r="E21" s="91">
        <v>0</v>
      </c>
      <c r="F21" s="91">
        <v>0</v>
      </c>
      <c r="G21" s="92" t="s">
        <v>79</v>
      </c>
      <c r="H21" s="92" t="s">
        <v>79</v>
      </c>
      <c r="I21" s="91">
        <v>0</v>
      </c>
      <c r="J21" s="91">
        <v>0</v>
      </c>
      <c r="K21" s="91">
        <v>0</v>
      </c>
      <c r="L21" s="91">
        <v>0</v>
      </c>
      <c r="M21" s="93">
        <f t="shared" si="1"/>
        <v>0</v>
      </c>
      <c r="N21" s="91">
        <v>0</v>
      </c>
      <c r="O21" s="94">
        <f t="shared" si="2"/>
        <v>2.6394193861371127</v>
      </c>
      <c r="P21" s="91">
        <v>2.1940121328499345</v>
      </c>
      <c r="Q21" s="91">
        <v>0</v>
      </c>
      <c r="R21" s="91">
        <v>0</v>
      </c>
      <c r="S21" s="91">
        <v>0</v>
      </c>
    </row>
    <row r="22" spans="1:19" ht="15.75">
      <c r="A22" s="100" t="s">
        <v>90</v>
      </c>
      <c r="B22" s="96" t="s">
        <v>91</v>
      </c>
      <c r="C22" s="91">
        <v>5.281700373798955</v>
      </c>
      <c r="D22" s="91">
        <v>0</v>
      </c>
      <c r="E22" s="91">
        <v>0</v>
      </c>
      <c r="F22" s="91">
        <v>0</v>
      </c>
      <c r="G22" s="92" t="s">
        <v>79</v>
      </c>
      <c r="H22" s="92" t="s">
        <v>79</v>
      </c>
      <c r="I22" s="91">
        <v>0</v>
      </c>
      <c r="J22" s="91">
        <v>0</v>
      </c>
      <c r="K22" s="91">
        <v>0</v>
      </c>
      <c r="L22" s="91">
        <v>0</v>
      </c>
      <c r="M22" s="97">
        <f t="shared" si="1"/>
        <v>0</v>
      </c>
      <c r="N22" s="91">
        <v>0</v>
      </c>
      <c r="O22" s="98">
        <f t="shared" si="2"/>
        <v>5.281700373798955</v>
      </c>
      <c r="P22" s="91">
        <v>5.10563333570065</v>
      </c>
      <c r="Q22" s="91">
        <v>0</v>
      </c>
      <c r="R22" s="91">
        <v>0.0003</v>
      </c>
      <c r="S22" s="91">
        <v>0</v>
      </c>
    </row>
    <row r="23" spans="1:19" s="6" customFormat="1" ht="15.75">
      <c r="A23" s="99" t="s">
        <v>92</v>
      </c>
      <c r="B23" s="90" t="s">
        <v>93</v>
      </c>
      <c r="C23" s="91">
        <v>2.89539502</v>
      </c>
      <c r="D23" s="91">
        <v>0</v>
      </c>
      <c r="E23" s="91">
        <v>0</v>
      </c>
      <c r="F23" s="91">
        <v>0</v>
      </c>
      <c r="G23" s="92" t="s">
        <v>79</v>
      </c>
      <c r="H23" s="92" t="s">
        <v>79</v>
      </c>
      <c r="I23" s="91">
        <v>0</v>
      </c>
      <c r="J23" s="91">
        <v>0</v>
      </c>
      <c r="K23" s="91">
        <v>0</v>
      </c>
      <c r="L23" s="91">
        <v>0</v>
      </c>
      <c r="M23" s="93">
        <f>I23+K23+L23</f>
        <v>0</v>
      </c>
      <c r="N23" s="91">
        <v>0</v>
      </c>
      <c r="O23" s="94">
        <f t="shared" si="2"/>
        <v>2.89539502</v>
      </c>
      <c r="P23" s="91">
        <v>2.89001002</v>
      </c>
      <c r="Q23" s="91">
        <v>0</v>
      </c>
      <c r="R23" s="91">
        <v>0</v>
      </c>
      <c r="S23" s="91">
        <v>0</v>
      </c>
    </row>
    <row r="24" spans="1:19" s="6" customFormat="1" ht="15.75">
      <c r="A24" s="99" t="s">
        <v>94</v>
      </c>
      <c r="B24" s="90" t="s">
        <v>95</v>
      </c>
      <c r="C24" s="91">
        <v>87.44102652407682</v>
      </c>
      <c r="D24" s="91">
        <v>81.67231699999999</v>
      </c>
      <c r="E24" s="91">
        <v>0</v>
      </c>
      <c r="F24" s="91">
        <v>0</v>
      </c>
      <c r="G24" s="92" t="s">
        <v>79</v>
      </c>
      <c r="H24" s="92" t="s">
        <v>79</v>
      </c>
      <c r="I24" s="91">
        <v>0</v>
      </c>
      <c r="J24" s="91">
        <v>0</v>
      </c>
      <c r="K24" s="91">
        <v>0</v>
      </c>
      <c r="L24" s="91">
        <v>0</v>
      </c>
      <c r="M24" s="93">
        <f>I24+K24+L24</f>
        <v>0</v>
      </c>
      <c r="N24" s="91">
        <v>0</v>
      </c>
      <c r="O24" s="94">
        <f t="shared" si="2"/>
        <v>87.44102652407682</v>
      </c>
      <c r="P24" s="91">
        <v>2.939041746285579</v>
      </c>
      <c r="Q24" s="91">
        <v>0</v>
      </c>
      <c r="R24" s="91">
        <v>0</v>
      </c>
      <c r="S24" s="91">
        <v>0</v>
      </c>
    </row>
    <row r="25" spans="1:19" ht="15.75">
      <c r="A25" s="89" t="s">
        <v>96</v>
      </c>
      <c r="B25" s="90" t="s">
        <v>97</v>
      </c>
      <c r="C25" s="91">
        <v>24.82010848009336</v>
      </c>
      <c r="D25" s="91">
        <v>0</v>
      </c>
      <c r="E25" s="91">
        <v>0</v>
      </c>
      <c r="F25" s="91">
        <v>0</v>
      </c>
      <c r="G25" s="92" t="s">
        <v>79</v>
      </c>
      <c r="H25" s="92" t="s">
        <v>79</v>
      </c>
      <c r="I25" s="91">
        <v>15</v>
      </c>
      <c r="J25" s="91">
        <v>0</v>
      </c>
      <c r="K25" s="91">
        <v>-13.650874259999998</v>
      </c>
      <c r="L25" s="91">
        <v>0</v>
      </c>
      <c r="M25" s="93">
        <f t="shared" si="1"/>
        <v>1.3491257400000016</v>
      </c>
      <c r="N25" s="91">
        <v>0</v>
      </c>
      <c r="O25" s="94">
        <f t="shared" si="2"/>
        <v>26.16923422009336</v>
      </c>
      <c r="P25" s="91">
        <v>23.812061741681607</v>
      </c>
      <c r="Q25" s="91">
        <v>0</v>
      </c>
      <c r="R25" s="91">
        <v>0</v>
      </c>
      <c r="S25" s="91">
        <v>-5.044870759999999</v>
      </c>
    </row>
    <row r="26" spans="1:19" s="6" customFormat="1" ht="15.75">
      <c r="A26" s="95" t="s">
        <v>98</v>
      </c>
      <c r="B26" s="96" t="s">
        <v>99</v>
      </c>
      <c r="C26" s="91">
        <v>11.401557370359678</v>
      </c>
      <c r="D26" s="91">
        <v>0</v>
      </c>
      <c r="E26" s="91">
        <v>0</v>
      </c>
      <c r="F26" s="91">
        <v>0</v>
      </c>
      <c r="G26" s="92" t="s">
        <v>79</v>
      </c>
      <c r="H26" s="92" t="s">
        <v>79</v>
      </c>
      <c r="I26" s="91">
        <v>0</v>
      </c>
      <c r="J26" s="91">
        <v>0</v>
      </c>
      <c r="K26" s="91">
        <v>0</v>
      </c>
      <c r="L26" s="91">
        <v>0</v>
      </c>
      <c r="M26" s="97">
        <f>I26+K26+L26</f>
        <v>0</v>
      </c>
      <c r="N26" s="91">
        <v>0</v>
      </c>
      <c r="O26" s="98">
        <f t="shared" si="2"/>
        <v>11.401557370359678</v>
      </c>
      <c r="P26" s="91">
        <v>9.899042519469905</v>
      </c>
      <c r="Q26" s="91">
        <v>0</v>
      </c>
      <c r="R26" s="91">
        <v>0.001</v>
      </c>
      <c r="S26" s="91">
        <v>0</v>
      </c>
    </row>
    <row r="27" spans="1:19" ht="15.75">
      <c r="A27" s="99" t="s">
        <v>100</v>
      </c>
      <c r="B27" s="90" t="s">
        <v>101</v>
      </c>
      <c r="C27" s="91">
        <v>0.8050831999999999</v>
      </c>
      <c r="D27" s="91">
        <v>0</v>
      </c>
      <c r="E27" s="91">
        <v>0</v>
      </c>
      <c r="F27" s="91">
        <v>0</v>
      </c>
      <c r="G27" s="92" t="s">
        <v>79</v>
      </c>
      <c r="H27" s="92" t="s">
        <v>79</v>
      </c>
      <c r="I27" s="91">
        <v>0</v>
      </c>
      <c r="J27" s="91">
        <v>0</v>
      </c>
      <c r="K27" s="91">
        <v>0</v>
      </c>
      <c r="L27" s="91">
        <v>0</v>
      </c>
      <c r="M27" s="93">
        <f t="shared" si="1"/>
        <v>0</v>
      </c>
      <c r="N27" s="91">
        <v>0</v>
      </c>
      <c r="O27" s="94">
        <f t="shared" si="2"/>
        <v>0.8050831999999999</v>
      </c>
      <c r="P27" s="91">
        <v>0.49731</v>
      </c>
      <c r="Q27" s="91">
        <v>0</v>
      </c>
      <c r="R27" s="91">
        <v>0.3</v>
      </c>
      <c r="S27" s="91">
        <v>0</v>
      </c>
    </row>
    <row r="28" spans="1:19" ht="15.75">
      <c r="A28" s="89" t="s">
        <v>102</v>
      </c>
      <c r="B28" s="90" t="s">
        <v>103</v>
      </c>
      <c r="C28" s="91">
        <v>95.36600422275603</v>
      </c>
      <c r="D28" s="91">
        <v>0</v>
      </c>
      <c r="E28" s="91">
        <v>0</v>
      </c>
      <c r="F28" s="91">
        <v>0</v>
      </c>
      <c r="G28" s="92" t="s">
        <v>79</v>
      </c>
      <c r="H28" s="92" t="s">
        <v>79</v>
      </c>
      <c r="I28" s="91">
        <v>0</v>
      </c>
      <c r="J28" s="91">
        <v>0</v>
      </c>
      <c r="K28" s="91">
        <v>0</v>
      </c>
      <c r="L28" s="91">
        <v>0</v>
      </c>
      <c r="M28" s="93">
        <f t="shared" si="1"/>
        <v>0</v>
      </c>
      <c r="N28" s="91">
        <v>0</v>
      </c>
      <c r="O28" s="94">
        <f t="shared" si="2"/>
        <v>95.36600422275603</v>
      </c>
      <c r="P28" s="91">
        <v>0.8465968627560403</v>
      </c>
      <c r="Q28" s="91">
        <v>0</v>
      </c>
      <c r="R28" s="91">
        <v>0.25579599999999997</v>
      </c>
      <c r="S28" s="91">
        <v>0</v>
      </c>
    </row>
    <row r="29" spans="1:19" ht="15.75">
      <c r="A29" s="75"/>
      <c r="B29" s="101"/>
      <c r="C29" s="22"/>
      <c r="D29" s="84"/>
      <c r="E29" s="84"/>
      <c r="F29" s="84"/>
      <c r="G29" s="86" t="s">
        <v>79</v>
      </c>
      <c r="H29" s="86" t="s">
        <v>79</v>
      </c>
      <c r="I29" s="84"/>
      <c r="J29" s="77"/>
      <c r="K29" s="84"/>
      <c r="L29" s="84"/>
      <c r="M29" s="77"/>
      <c r="N29" s="77"/>
      <c r="O29" s="102"/>
      <c r="P29" s="84"/>
      <c r="Q29" s="77"/>
      <c r="R29" s="77"/>
      <c r="S29" s="88"/>
    </row>
    <row r="30" spans="1:19" s="4" customFormat="1" ht="19.5">
      <c r="A30" s="78" t="s">
        <v>104</v>
      </c>
      <c r="B30" s="79"/>
      <c r="C30" s="80">
        <f>C32+C40+C93</f>
        <v>4383.062872989737</v>
      </c>
      <c r="D30" s="80">
        <f>D32+D40+D93</f>
        <v>2191.002013</v>
      </c>
      <c r="E30" s="80">
        <f>E32+E40+E93</f>
        <v>0</v>
      </c>
      <c r="F30" s="80">
        <f>F32+F40+F93</f>
        <v>0</v>
      </c>
      <c r="G30" s="81" t="s">
        <v>79</v>
      </c>
      <c r="H30" s="81" t="s">
        <v>79</v>
      </c>
      <c r="I30" s="80">
        <f aca="true" t="shared" si="3" ref="I30:S30">I32+I40+I93</f>
        <v>596.9405886699999</v>
      </c>
      <c r="J30" s="80">
        <f t="shared" si="3"/>
        <v>153.757305</v>
      </c>
      <c r="K30" s="80">
        <f t="shared" si="3"/>
        <v>-679.3912824499998</v>
      </c>
      <c r="L30" s="80">
        <f t="shared" si="3"/>
        <v>-190.809824</v>
      </c>
      <c r="M30" s="80">
        <f t="shared" si="3"/>
        <v>-273.26051777999993</v>
      </c>
      <c r="N30" s="80">
        <f t="shared" si="3"/>
        <v>0</v>
      </c>
      <c r="O30" s="82">
        <f t="shared" si="3"/>
        <v>4109.8023552097375</v>
      </c>
      <c r="P30" s="80">
        <f t="shared" si="3"/>
        <v>1396.3597105087604</v>
      </c>
      <c r="Q30" s="80">
        <f t="shared" si="3"/>
        <v>19.711037999999995</v>
      </c>
      <c r="R30" s="80">
        <f t="shared" si="3"/>
        <v>16.616030030000005</v>
      </c>
      <c r="S30" s="83">
        <f t="shared" si="3"/>
        <v>-201.68839431999993</v>
      </c>
    </row>
    <row r="31" spans="1:19" ht="15.75">
      <c r="A31" s="75"/>
      <c r="B31" s="101"/>
      <c r="C31" s="84"/>
      <c r="D31" s="84"/>
      <c r="E31" s="84"/>
      <c r="F31" s="84"/>
      <c r="G31" s="86" t="s">
        <v>79</v>
      </c>
      <c r="H31" s="86" t="s">
        <v>79</v>
      </c>
      <c r="I31" s="84"/>
      <c r="J31" s="77"/>
      <c r="K31" s="84"/>
      <c r="L31" s="84"/>
      <c r="M31" s="77"/>
      <c r="N31" s="77"/>
      <c r="O31" s="102"/>
      <c r="P31" s="84"/>
      <c r="Q31" s="77"/>
      <c r="R31" s="77"/>
      <c r="S31" s="88"/>
    </row>
    <row r="32" spans="1:19" s="6" customFormat="1" ht="15.75">
      <c r="A32" s="103" t="s">
        <v>105</v>
      </c>
      <c r="B32" s="104"/>
      <c r="C32" s="93">
        <f>SUM(C33:C38)</f>
        <v>517.4085856620712</v>
      </c>
      <c r="D32" s="93">
        <f>SUM(D33:D38)</f>
        <v>79.23088899999999</v>
      </c>
      <c r="E32" s="93">
        <f>SUM(E33:E38)</f>
        <v>0</v>
      </c>
      <c r="F32" s="93">
        <f>SUM(F33:F38)</f>
        <v>0</v>
      </c>
      <c r="G32" s="92" t="s">
        <v>79</v>
      </c>
      <c r="H32" s="92" t="s">
        <v>79</v>
      </c>
      <c r="I32" s="93">
        <f aca="true" t="shared" si="4" ref="I32:S32">SUM(I33:I38)</f>
        <v>267.04767769</v>
      </c>
      <c r="J32" s="93">
        <f>SUM(J33:J38)</f>
        <v>0</v>
      </c>
      <c r="K32" s="93">
        <f t="shared" si="4"/>
        <v>-206.92173255</v>
      </c>
      <c r="L32" s="93">
        <f t="shared" si="4"/>
        <v>0</v>
      </c>
      <c r="M32" s="93">
        <f t="shared" si="4"/>
        <v>60.12594513999999</v>
      </c>
      <c r="N32" s="93">
        <f t="shared" si="4"/>
        <v>0</v>
      </c>
      <c r="O32" s="94">
        <f>SUM(O33:O38)</f>
        <v>577.5345308020712</v>
      </c>
      <c r="P32" s="93">
        <f t="shared" si="4"/>
        <v>409.096394701589</v>
      </c>
      <c r="Q32" s="93">
        <f t="shared" si="4"/>
        <v>0.008</v>
      </c>
      <c r="R32" s="93">
        <f t="shared" si="4"/>
        <v>0.34708300000000003</v>
      </c>
      <c r="S32" s="105">
        <f t="shared" si="4"/>
        <v>-72.62051733</v>
      </c>
    </row>
    <row r="33" spans="1:19" ht="15.75">
      <c r="A33" s="89" t="s">
        <v>106</v>
      </c>
      <c r="B33" s="104">
        <v>130</v>
      </c>
      <c r="C33" s="91">
        <v>134.11232456680153</v>
      </c>
      <c r="D33" s="91">
        <v>0</v>
      </c>
      <c r="E33" s="91">
        <v>0</v>
      </c>
      <c r="F33" s="91">
        <v>0</v>
      </c>
      <c r="G33" s="92" t="s">
        <v>79</v>
      </c>
      <c r="H33" s="92" t="s">
        <v>79</v>
      </c>
      <c r="I33" s="91">
        <v>42.12355407</v>
      </c>
      <c r="J33" s="91">
        <v>0</v>
      </c>
      <c r="K33" s="91">
        <v>-38.07683399</v>
      </c>
      <c r="L33" s="91">
        <v>0</v>
      </c>
      <c r="M33" s="93">
        <f aca="true" t="shared" si="5" ref="M33:M38">I33+K33+L33</f>
        <v>4.04672008</v>
      </c>
      <c r="N33" s="91">
        <v>0</v>
      </c>
      <c r="O33" s="94">
        <f aca="true" t="shared" si="6" ref="O33:O38">C33+M33</f>
        <v>138.15904464680153</v>
      </c>
      <c r="P33" s="91">
        <v>128.32985769954604</v>
      </c>
      <c r="Q33" s="91">
        <v>0.005</v>
      </c>
      <c r="R33" s="91">
        <v>0.09029999999999999</v>
      </c>
      <c r="S33" s="91">
        <v>-13.24709341</v>
      </c>
    </row>
    <row r="34" spans="1:19" ht="15.75">
      <c r="A34" s="89" t="s">
        <v>107</v>
      </c>
      <c r="B34" s="104">
        <v>142</v>
      </c>
      <c r="C34" s="91">
        <v>104.816635524616</v>
      </c>
      <c r="D34" s="91">
        <v>79.23088899999999</v>
      </c>
      <c r="E34" s="91">
        <v>0</v>
      </c>
      <c r="F34" s="91">
        <v>0</v>
      </c>
      <c r="G34" s="92" t="s">
        <v>79</v>
      </c>
      <c r="H34" s="92" t="s">
        <v>79</v>
      </c>
      <c r="I34" s="91">
        <v>5.91850461</v>
      </c>
      <c r="J34" s="91">
        <v>0</v>
      </c>
      <c r="K34" s="91">
        <v>-60.77786745</v>
      </c>
      <c r="L34" s="91">
        <v>0</v>
      </c>
      <c r="M34" s="93">
        <f t="shared" si="5"/>
        <v>-54.85936284</v>
      </c>
      <c r="N34" s="91">
        <v>0</v>
      </c>
      <c r="O34" s="94">
        <f t="shared" si="6"/>
        <v>49.957272684616</v>
      </c>
      <c r="P34" s="91">
        <v>22.486493928959874</v>
      </c>
      <c r="Q34" s="91">
        <v>0</v>
      </c>
      <c r="R34" s="91">
        <v>0</v>
      </c>
      <c r="S34" s="91">
        <v>-18.28859293</v>
      </c>
    </row>
    <row r="35" spans="1:19" s="6" customFormat="1" ht="15.75">
      <c r="A35" s="89" t="s">
        <v>108</v>
      </c>
      <c r="B35" s="104">
        <v>133</v>
      </c>
      <c r="C35" s="91">
        <v>1.9292952925834026</v>
      </c>
      <c r="D35" s="91">
        <v>0</v>
      </c>
      <c r="E35" s="91">
        <v>0</v>
      </c>
      <c r="F35" s="91">
        <v>0</v>
      </c>
      <c r="G35" s="92" t="s">
        <v>79</v>
      </c>
      <c r="H35" s="92" t="s">
        <v>79</v>
      </c>
      <c r="I35" s="91">
        <v>0</v>
      </c>
      <c r="J35" s="91">
        <v>0</v>
      </c>
      <c r="K35" s="91">
        <v>0</v>
      </c>
      <c r="L35" s="91">
        <v>0</v>
      </c>
      <c r="M35" s="93">
        <f t="shared" si="5"/>
        <v>0</v>
      </c>
      <c r="N35" s="91">
        <v>0</v>
      </c>
      <c r="O35" s="94">
        <f t="shared" si="6"/>
        <v>1.9292952925834026</v>
      </c>
      <c r="P35" s="91">
        <v>1.6918796368329483</v>
      </c>
      <c r="Q35" s="91">
        <v>0</v>
      </c>
      <c r="R35" s="91">
        <v>0</v>
      </c>
      <c r="S35" s="91">
        <v>0</v>
      </c>
    </row>
    <row r="36" spans="1:19" ht="15.75">
      <c r="A36" s="89" t="s">
        <v>109</v>
      </c>
      <c r="B36" s="104">
        <v>136</v>
      </c>
      <c r="C36" s="91">
        <v>187.39328275884054</v>
      </c>
      <c r="D36" s="91">
        <v>0</v>
      </c>
      <c r="E36" s="91">
        <v>0</v>
      </c>
      <c r="F36" s="91">
        <v>0</v>
      </c>
      <c r="G36" s="92" t="s">
        <v>79</v>
      </c>
      <c r="H36" s="92" t="s">
        <v>79</v>
      </c>
      <c r="I36" s="91">
        <v>114.61528924999999</v>
      </c>
      <c r="J36" s="91">
        <v>0</v>
      </c>
      <c r="K36" s="91">
        <v>-61.879937909999995</v>
      </c>
      <c r="L36" s="91">
        <v>0</v>
      </c>
      <c r="M36" s="93">
        <f t="shared" si="5"/>
        <v>52.735351339999994</v>
      </c>
      <c r="N36" s="91">
        <v>0</v>
      </c>
      <c r="O36" s="94">
        <f t="shared" si="6"/>
        <v>240.12863409884054</v>
      </c>
      <c r="P36" s="91">
        <v>176.95562870061718</v>
      </c>
      <c r="Q36" s="91">
        <v>0.003</v>
      </c>
      <c r="R36" s="91">
        <v>0.228783</v>
      </c>
      <c r="S36" s="91">
        <v>-20.62430453</v>
      </c>
    </row>
    <row r="37" spans="1:19" ht="15.75">
      <c r="A37" s="89" t="s">
        <v>110</v>
      </c>
      <c r="B37" s="104">
        <v>139</v>
      </c>
      <c r="C37" s="91">
        <v>82.25232266108006</v>
      </c>
      <c r="D37" s="91">
        <v>0</v>
      </c>
      <c r="E37" s="91">
        <v>0</v>
      </c>
      <c r="F37" s="91">
        <v>0</v>
      </c>
      <c r="G37" s="92" t="s">
        <v>79</v>
      </c>
      <c r="H37" s="92" t="s">
        <v>79</v>
      </c>
      <c r="I37" s="91">
        <v>104.39032976</v>
      </c>
      <c r="J37" s="91">
        <v>0</v>
      </c>
      <c r="K37" s="91">
        <v>-46.1870932</v>
      </c>
      <c r="L37" s="91">
        <v>0</v>
      </c>
      <c r="M37" s="93">
        <f t="shared" si="5"/>
        <v>58.20323656</v>
      </c>
      <c r="N37" s="91">
        <v>0</v>
      </c>
      <c r="O37" s="94">
        <f t="shared" si="6"/>
        <v>140.45555922108005</v>
      </c>
      <c r="P37" s="91">
        <v>77.04307473563301</v>
      </c>
      <c r="Q37" s="91">
        <v>0</v>
      </c>
      <c r="R37" s="91">
        <v>0.018</v>
      </c>
      <c r="S37" s="91">
        <v>-20.46052646</v>
      </c>
    </row>
    <row r="38" spans="1:19" ht="15.75">
      <c r="A38" s="89" t="s">
        <v>111</v>
      </c>
      <c r="B38" s="104">
        <v>189</v>
      </c>
      <c r="C38" s="91">
        <v>6.9047248581497</v>
      </c>
      <c r="D38" s="91">
        <v>0</v>
      </c>
      <c r="E38" s="91">
        <v>0</v>
      </c>
      <c r="F38" s="91">
        <v>0</v>
      </c>
      <c r="G38" s="92" t="s">
        <v>79</v>
      </c>
      <c r="H38" s="92" t="s">
        <v>79</v>
      </c>
      <c r="I38" s="91">
        <v>0</v>
      </c>
      <c r="J38" s="91">
        <v>0</v>
      </c>
      <c r="K38" s="91">
        <v>0</v>
      </c>
      <c r="L38" s="91">
        <v>0</v>
      </c>
      <c r="M38" s="93">
        <f t="shared" si="5"/>
        <v>0</v>
      </c>
      <c r="N38" s="91">
        <v>0</v>
      </c>
      <c r="O38" s="94">
        <f t="shared" si="6"/>
        <v>6.9047248581497</v>
      </c>
      <c r="P38" s="91">
        <v>2.58946</v>
      </c>
      <c r="Q38" s="91">
        <v>0</v>
      </c>
      <c r="R38" s="91">
        <v>0.01</v>
      </c>
      <c r="S38" s="91">
        <v>0</v>
      </c>
    </row>
    <row r="39" spans="1:19" ht="15.75">
      <c r="A39" s="50" t="s">
        <v>112</v>
      </c>
      <c r="B39" s="101" t="s">
        <v>1</v>
      </c>
      <c r="C39" s="84"/>
      <c r="D39" s="84"/>
      <c r="E39" s="84"/>
      <c r="F39" s="84"/>
      <c r="G39" s="86" t="s">
        <v>79</v>
      </c>
      <c r="H39" s="86" t="s">
        <v>79</v>
      </c>
      <c r="I39" s="84"/>
      <c r="J39" s="77"/>
      <c r="K39" s="84"/>
      <c r="L39" s="84"/>
      <c r="M39" s="77"/>
      <c r="N39" s="77"/>
      <c r="O39" s="102"/>
      <c r="P39" s="84"/>
      <c r="Q39" s="77"/>
      <c r="R39" s="77"/>
      <c r="S39" s="88"/>
    </row>
    <row r="40" spans="1:19" ht="15.75">
      <c r="A40" s="103" t="s">
        <v>113</v>
      </c>
      <c r="B40" s="104" t="s">
        <v>1</v>
      </c>
      <c r="C40" s="93">
        <f>SUM(C41:C91)</f>
        <v>3738.6606267276657</v>
      </c>
      <c r="D40" s="93">
        <f>SUM(D41:D91)</f>
        <v>2111.771124</v>
      </c>
      <c r="E40" s="93">
        <f>SUM(E41:E91)</f>
        <v>0</v>
      </c>
      <c r="F40" s="93">
        <f>SUM(F41:F91)</f>
        <v>0</v>
      </c>
      <c r="G40" s="92" t="s">
        <v>79</v>
      </c>
      <c r="H40" s="92" t="s">
        <v>79</v>
      </c>
      <c r="I40" s="93">
        <f aca="true" t="shared" si="7" ref="I40:S40">SUM(I41:I91)</f>
        <v>329.8929109799999</v>
      </c>
      <c r="J40" s="93">
        <f t="shared" si="7"/>
        <v>153.757305</v>
      </c>
      <c r="K40" s="93">
        <f t="shared" si="7"/>
        <v>-472.46954989999983</v>
      </c>
      <c r="L40" s="93">
        <f t="shared" si="7"/>
        <v>-190.809824</v>
      </c>
      <c r="M40" s="93">
        <f t="shared" si="7"/>
        <v>-333.38646291999993</v>
      </c>
      <c r="N40" s="93">
        <f t="shared" si="7"/>
        <v>0</v>
      </c>
      <c r="O40" s="94">
        <f t="shared" si="7"/>
        <v>3405.274163807666</v>
      </c>
      <c r="P40" s="93">
        <f t="shared" si="7"/>
        <v>985.7839168071713</v>
      </c>
      <c r="Q40" s="93">
        <f t="shared" si="7"/>
        <v>19.700537999999995</v>
      </c>
      <c r="R40" s="93">
        <f t="shared" si="7"/>
        <v>16.242197030000003</v>
      </c>
      <c r="S40" s="105">
        <f t="shared" si="7"/>
        <v>-129.06787698999995</v>
      </c>
    </row>
    <row r="41" spans="1:19" ht="15.75">
      <c r="A41" s="89" t="s">
        <v>114</v>
      </c>
      <c r="B41" s="104">
        <v>218</v>
      </c>
      <c r="C41" s="91">
        <v>9.32380679880201</v>
      </c>
      <c r="D41" s="91">
        <v>0</v>
      </c>
      <c r="E41" s="91">
        <v>0</v>
      </c>
      <c r="F41" s="91">
        <v>0</v>
      </c>
      <c r="G41" s="92" t="s">
        <v>79</v>
      </c>
      <c r="H41" s="92" t="s">
        <v>79</v>
      </c>
      <c r="I41" s="91">
        <v>131</v>
      </c>
      <c r="J41" s="91">
        <v>0</v>
      </c>
      <c r="K41" s="91">
        <v>-13.83292176</v>
      </c>
      <c r="L41" s="91">
        <v>0</v>
      </c>
      <c r="M41" s="93">
        <f aca="true" t="shared" si="8" ref="M41:M91">I41+K41+L41</f>
        <v>117.16707824</v>
      </c>
      <c r="N41" s="91">
        <v>0</v>
      </c>
      <c r="O41" s="94">
        <f aca="true" t="shared" si="9" ref="O41:O72">C41+M41</f>
        <v>126.490885038802</v>
      </c>
      <c r="P41" s="91">
        <v>6.616287836388461</v>
      </c>
      <c r="Q41" s="91">
        <v>0</v>
      </c>
      <c r="R41" s="91">
        <v>0</v>
      </c>
      <c r="S41" s="91">
        <v>-3.51919215</v>
      </c>
    </row>
    <row r="42" spans="1:19" ht="15.75">
      <c r="A42" s="89" t="s">
        <v>115</v>
      </c>
      <c r="B42" s="104">
        <v>225</v>
      </c>
      <c r="C42" s="91">
        <v>8.081151706870006</v>
      </c>
      <c r="D42" s="91">
        <v>0</v>
      </c>
      <c r="E42" s="91">
        <v>0</v>
      </c>
      <c r="F42" s="91">
        <v>0</v>
      </c>
      <c r="G42" s="92" t="s">
        <v>79</v>
      </c>
      <c r="H42" s="92" t="s">
        <v>79</v>
      </c>
      <c r="I42" s="91">
        <v>0</v>
      </c>
      <c r="J42" s="91">
        <v>0</v>
      </c>
      <c r="K42" s="91">
        <v>-85.42993901999999</v>
      </c>
      <c r="L42" s="91">
        <v>0</v>
      </c>
      <c r="M42" s="93">
        <f t="shared" si="8"/>
        <v>-85.42993901999999</v>
      </c>
      <c r="N42" s="91">
        <v>0</v>
      </c>
      <c r="O42" s="94">
        <f t="shared" si="9"/>
        <v>-77.34878731312999</v>
      </c>
      <c r="P42" s="91">
        <v>5.960246037333893</v>
      </c>
      <c r="Q42" s="91">
        <v>0</v>
      </c>
      <c r="R42" s="91">
        <v>0</v>
      </c>
      <c r="S42" s="91">
        <v>-34.43118896</v>
      </c>
    </row>
    <row r="43" spans="1:19" ht="15.75">
      <c r="A43" s="89" t="s">
        <v>116</v>
      </c>
      <c r="B43" s="104">
        <v>236</v>
      </c>
      <c r="C43" s="91">
        <v>66.82071997636243</v>
      </c>
      <c r="D43" s="91">
        <v>8.517816</v>
      </c>
      <c r="E43" s="91">
        <v>0</v>
      </c>
      <c r="F43" s="91">
        <v>0</v>
      </c>
      <c r="G43" s="92" t="s">
        <v>79</v>
      </c>
      <c r="H43" s="92" t="s">
        <v>79</v>
      </c>
      <c r="I43" s="91">
        <v>0</v>
      </c>
      <c r="J43" s="91">
        <v>0</v>
      </c>
      <c r="K43" s="91">
        <v>-0.84151492</v>
      </c>
      <c r="L43" s="91">
        <v>-7.222909</v>
      </c>
      <c r="M43" s="93">
        <f t="shared" si="8"/>
        <v>-8.06442392</v>
      </c>
      <c r="N43" s="91">
        <v>0</v>
      </c>
      <c r="O43" s="94">
        <f t="shared" si="9"/>
        <v>58.75629605636243</v>
      </c>
      <c r="P43" s="91">
        <v>40.904856378114964</v>
      </c>
      <c r="Q43" s="91">
        <v>0.46729</v>
      </c>
      <c r="R43" s="91">
        <v>0.00145</v>
      </c>
      <c r="S43" s="91">
        <v>-1.4894893599999999</v>
      </c>
    </row>
    <row r="44" spans="1:19" ht="15.75">
      <c r="A44" s="89" t="s">
        <v>117</v>
      </c>
      <c r="B44" s="104">
        <v>227</v>
      </c>
      <c r="C44" s="91">
        <v>1.3929029516180476</v>
      </c>
      <c r="D44" s="91">
        <v>0.239621</v>
      </c>
      <c r="E44" s="91">
        <v>0</v>
      </c>
      <c r="F44" s="91">
        <v>0</v>
      </c>
      <c r="G44" s="92" t="s">
        <v>79</v>
      </c>
      <c r="H44" s="92" t="s">
        <v>79</v>
      </c>
      <c r="I44" s="91">
        <v>0</v>
      </c>
      <c r="J44" s="91">
        <v>0</v>
      </c>
      <c r="K44" s="91">
        <v>-0.0579898</v>
      </c>
      <c r="L44" s="91">
        <v>-0.183647</v>
      </c>
      <c r="M44" s="93">
        <f t="shared" si="8"/>
        <v>-0.2416368</v>
      </c>
      <c r="N44" s="91">
        <v>0</v>
      </c>
      <c r="O44" s="94">
        <f t="shared" si="9"/>
        <v>1.1512661516180476</v>
      </c>
      <c r="P44" s="91">
        <v>0.9248815361112174</v>
      </c>
      <c r="Q44" s="91">
        <v>0</v>
      </c>
      <c r="R44" s="91">
        <v>0</v>
      </c>
      <c r="S44" s="91">
        <v>-0.06478671999999999</v>
      </c>
    </row>
    <row r="45" spans="1:19" ht="15.75">
      <c r="A45" s="89" t="s">
        <v>118</v>
      </c>
      <c r="B45" s="104">
        <v>287</v>
      </c>
      <c r="C45" s="91">
        <v>109.42346976542514</v>
      </c>
      <c r="D45" s="91">
        <v>12.744819</v>
      </c>
      <c r="E45" s="91">
        <v>0</v>
      </c>
      <c r="F45" s="91">
        <v>0</v>
      </c>
      <c r="G45" s="92" t="s">
        <v>79</v>
      </c>
      <c r="H45" s="92" t="s">
        <v>79</v>
      </c>
      <c r="I45" s="91">
        <v>7.3069999999999995</v>
      </c>
      <c r="J45" s="91">
        <v>0</v>
      </c>
      <c r="K45" s="91">
        <v>-1.44241874</v>
      </c>
      <c r="L45" s="91">
        <v>-10.582621999999999</v>
      </c>
      <c r="M45" s="93">
        <f t="shared" si="8"/>
        <v>-4.718040739999999</v>
      </c>
      <c r="N45" s="91">
        <v>0</v>
      </c>
      <c r="O45" s="94">
        <f t="shared" si="9"/>
        <v>104.70542902542513</v>
      </c>
      <c r="P45" s="91">
        <v>47.75511218217952</v>
      </c>
      <c r="Q45" s="91">
        <v>0.7673059999999999</v>
      </c>
      <c r="R45" s="91">
        <v>0.076958</v>
      </c>
      <c r="S45" s="91">
        <v>-3.21187284</v>
      </c>
    </row>
    <row r="46" spans="1:19" ht="15.75">
      <c r="A46" s="89" t="s">
        <v>119</v>
      </c>
      <c r="B46" s="104">
        <v>228</v>
      </c>
      <c r="C46" s="91">
        <v>10.531352593881895</v>
      </c>
      <c r="D46" s="91">
        <v>1.216901</v>
      </c>
      <c r="E46" s="91">
        <v>0</v>
      </c>
      <c r="F46" s="91">
        <v>0</v>
      </c>
      <c r="G46" s="92" t="s">
        <v>79</v>
      </c>
      <c r="H46" s="92" t="s">
        <v>79</v>
      </c>
      <c r="I46" s="91">
        <v>4.402227</v>
      </c>
      <c r="J46" s="91">
        <v>4.402227</v>
      </c>
      <c r="K46" s="91">
        <v>-2.83677906</v>
      </c>
      <c r="L46" s="91">
        <v>-1.023081</v>
      </c>
      <c r="M46" s="93">
        <f t="shared" si="8"/>
        <v>0.54236694</v>
      </c>
      <c r="N46" s="91">
        <v>0</v>
      </c>
      <c r="O46" s="94">
        <f t="shared" si="9"/>
        <v>11.073719533881896</v>
      </c>
      <c r="P46" s="91">
        <v>3.879090226993707</v>
      </c>
      <c r="Q46" s="91">
        <v>0.46729</v>
      </c>
      <c r="R46" s="91">
        <v>0.25726499999999997</v>
      </c>
      <c r="S46" s="91">
        <v>-0.76191091</v>
      </c>
    </row>
    <row r="47" spans="1:19" ht="15.75">
      <c r="A47" s="89" t="s">
        <v>120</v>
      </c>
      <c r="B47" s="104">
        <v>229</v>
      </c>
      <c r="C47" s="91">
        <v>282.8208253075962</v>
      </c>
      <c r="D47" s="91">
        <v>109.503434</v>
      </c>
      <c r="E47" s="91">
        <v>0</v>
      </c>
      <c r="F47" s="91">
        <v>0</v>
      </c>
      <c r="G47" s="92" t="s">
        <v>79</v>
      </c>
      <c r="H47" s="92" t="s">
        <v>79</v>
      </c>
      <c r="I47" s="91">
        <v>34.61779449</v>
      </c>
      <c r="J47" s="91">
        <v>24.615289999999998</v>
      </c>
      <c r="K47" s="91">
        <v>-97.87394276999999</v>
      </c>
      <c r="L47" s="91">
        <v>-25.484444999999997</v>
      </c>
      <c r="M47" s="93">
        <f t="shared" si="8"/>
        <v>-88.74059327999998</v>
      </c>
      <c r="N47" s="91">
        <v>0</v>
      </c>
      <c r="O47" s="94">
        <f t="shared" si="9"/>
        <v>194.0802320275962</v>
      </c>
      <c r="P47" s="91">
        <v>66.90950160920804</v>
      </c>
      <c r="Q47" s="91">
        <v>0.0025</v>
      </c>
      <c r="R47" s="91">
        <v>0.055099999999999996</v>
      </c>
      <c r="S47" s="91">
        <v>-28.47998881</v>
      </c>
    </row>
    <row r="48" spans="1:19" ht="15.75">
      <c r="A48" s="89" t="s">
        <v>121</v>
      </c>
      <c r="B48" s="104">
        <v>230</v>
      </c>
      <c r="C48" s="91">
        <v>3.763507769890849</v>
      </c>
      <c r="D48" s="91">
        <v>0.07520299999999999</v>
      </c>
      <c r="E48" s="91">
        <v>0</v>
      </c>
      <c r="F48" s="91">
        <v>0</v>
      </c>
      <c r="G48" s="92" t="s">
        <v>79</v>
      </c>
      <c r="H48" s="92" t="s">
        <v>79</v>
      </c>
      <c r="I48" s="91">
        <v>0</v>
      </c>
      <c r="J48" s="91">
        <v>0</v>
      </c>
      <c r="K48" s="91">
        <v>-0.17012017999999998</v>
      </c>
      <c r="L48" s="91">
        <v>-0.06754</v>
      </c>
      <c r="M48" s="93">
        <f t="shared" si="8"/>
        <v>-0.23766018</v>
      </c>
      <c r="N48" s="91">
        <v>0</v>
      </c>
      <c r="O48" s="94">
        <f t="shared" si="9"/>
        <v>3.525847589890849</v>
      </c>
      <c r="P48" s="91">
        <v>2.687420952878625</v>
      </c>
      <c r="Q48" s="91">
        <v>0</v>
      </c>
      <c r="R48" s="91">
        <v>0.0018</v>
      </c>
      <c r="S48" s="91">
        <v>-0.14256829999999998</v>
      </c>
    </row>
    <row r="49" spans="1:19" ht="15.75">
      <c r="A49" s="89" t="s">
        <v>122</v>
      </c>
      <c r="B49" s="104">
        <v>231</v>
      </c>
      <c r="C49" s="91">
        <v>25.936294543844667</v>
      </c>
      <c r="D49" s="91">
        <v>5.546098</v>
      </c>
      <c r="E49" s="91">
        <v>0</v>
      </c>
      <c r="F49" s="91">
        <v>0</v>
      </c>
      <c r="G49" s="92" t="s">
        <v>79</v>
      </c>
      <c r="H49" s="92" t="s">
        <v>79</v>
      </c>
      <c r="I49" s="91">
        <v>0</v>
      </c>
      <c r="J49" s="91">
        <v>0</v>
      </c>
      <c r="K49" s="91">
        <v>0</v>
      </c>
      <c r="L49" s="91">
        <v>-4.561451</v>
      </c>
      <c r="M49" s="93">
        <f t="shared" si="8"/>
        <v>-4.561451</v>
      </c>
      <c r="N49" s="91">
        <v>0</v>
      </c>
      <c r="O49" s="94">
        <f t="shared" si="9"/>
        <v>21.37484354384467</v>
      </c>
      <c r="P49" s="91">
        <v>10.61061584081599</v>
      </c>
      <c r="Q49" s="91">
        <v>0</v>
      </c>
      <c r="R49" s="91">
        <v>0.19269999999999998</v>
      </c>
      <c r="S49" s="91">
        <v>-0.9846469999999999</v>
      </c>
    </row>
    <row r="50" spans="1:19" ht="15.75">
      <c r="A50" s="89" t="s">
        <v>123</v>
      </c>
      <c r="B50" s="104">
        <v>233</v>
      </c>
      <c r="C50" s="91">
        <v>16.968483176995484</v>
      </c>
      <c r="D50" s="91">
        <v>1.605808</v>
      </c>
      <c r="E50" s="91">
        <v>0</v>
      </c>
      <c r="F50" s="91">
        <v>0</v>
      </c>
      <c r="G50" s="92" t="s">
        <v>79</v>
      </c>
      <c r="H50" s="92" t="s">
        <v>79</v>
      </c>
      <c r="I50" s="91">
        <v>0</v>
      </c>
      <c r="J50" s="91">
        <v>0</v>
      </c>
      <c r="K50" s="91">
        <v>-0.13720411999999998</v>
      </c>
      <c r="L50" s="91">
        <v>-1.341435</v>
      </c>
      <c r="M50" s="93">
        <f t="shared" si="8"/>
        <v>-1.47863912</v>
      </c>
      <c r="N50" s="91">
        <v>0</v>
      </c>
      <c r="O50" s="94">
        <f t="shared" si="9"/>
        <v>15.489844056995484</v>
      </c>
      <c r="P50" s="91">
        <v>9.411175412249278</v>
      </c>
      <c r="Q50" s="91">
        <v>0</v>
      </c>
      <c r="R50" s="91">
        <v>0</v>
      </c>
      <c r="S50" s="91">
        <v>-0.31967196999999997</v>
      </c>
    </row>
    <row r="51" spans="1:19" ht="15.75">
      <c r="A51" s="99" t="s">
        <v>124</v>
      </c>
      <c r="B51" s="104">
        <v>234</v>
      </c>
      <c r="C51" s="91">
        <v>107.36883136836109</v>
      </c>
      <c r="D51" s="91">
        <v>83.55550099999999</v>
      </c>
      <c r="E51" s="91">
        <v>0</v>
      </c>
      <c r="F51" s="91">
        <v>0</v>
      </c>
      <c r="G51" s="92" t="s">
        <v>79</v>
      </c>
      <c r="H51" s="92" t="s">
        <v>79</v>
      </c>
      <c r="I51" s="91">
        <v>92.918556</v>
      </c>
      <c r="J51" s="91">
        <v>92.918556</v>
      </c>
      <c r="K51" s="91">
        <v>-101.99353609999999</v>
      </c>
      <c r="L51" s="91">
        <v>0</v>
      </c>
      <c r="M51" s="93">
        <f t="shared" si="8"/>
        <v>-9.07498009999999</v>
      </c>
      <c r="N51" s="91">
        <v>0</v>
      </c>
      <c r="O51" s="94">
        <f t="shared" si="9"/>
        <v>98.2938512683611</v>
      </c>
      <c r="P51" s="91">
        <v>19.64458414129595</v>
      </c>
      <c r="Q51" s="91">
        <v>0</v>
      </c>
      <c r="R51" s="91">
        <v>0</v>
      </c>
      <c r="S51" s="91">
        <v>-7.54764973</v>
      </c>
    </row>
    <row r="52" spans="1:19" ht="15.75">
      <c r="A52" s="99" t="s">
        <v>125</v>
      </c>
      <c r="B52" s="104">
        <v>235</v>
      </c>
      <c r="C52" s="91">
        <v>48.406543737691116</v>
      </c>
      <c r="D52" s="91">
        <v>32.824403</v>
      </c>
      <c r="E52" s="91">
        <v>0</v>
      </c>
      <c r="F52" s="91">
        <v>0</v>
      </c>
      <c r="G52" s="92" t="s">
        <v>79</v>
      </c>
      <c r="H52" s="92" t="s">
        <v>79</v>
      </c>
      <c r="I52" s="91">
        <v>0</v>
      </c>
      <c r="J52" s="91">
        <v>0</v>
      </c>
      <c r="K52" s="91">
        <v>-1.93966134</v>
      </c>
      <c r="L52" s="91">
        <v>-0.864904</v>
      </c>
      <c r="M52" s="93">
        <f t="shared" si="8"/>
        <v>-2.80456534</v>
      </c>
      <c r="N52" s="91">
        <v>0</v>
      </c>
      <c r="O52" s="94">
        <f t="shared" si="9"/>
        <v>45.60197839769111</v>
      </c>
      <c r="P52" s="91">
        <v>8.865424737598381</v>
      </c>
      <c r="Q52" s="91">
        <v>0.9345789999999999</v>
      </c>
      <c r="R52" s="91">
        <v>1.31302938</v>
      </c>
      <c r="S52" s="91">
        <v>-0.5695871299999999</v>
      </c>
    </row>
    <row r="53" spans="1:19" ht="15.75">
      <c r="A53" s="89" t="s">
        <v>126</v>
      </c>
      <c r="B53" s="104">
        <v>247</v>
      </c>
      <c r="C53" s="91">
        <v>113.75286175910921</v>
      </c>
      <c r="D53" s="91">
        <v>32.635182</v>
      </c>
      <c r="E53" s="91">
        <v>0</v>
      </c>
      <c r="F53" s="91">
        <v>0</v>
      </c>
      <c r="G53" s="92" t="s">
        <v>79</v>
      </c>
      <c r="H53" s="92" t="s">
        <v>79</v>
      </c>
      <c r="I53" s="91">
        <v>-0.02810871</v>
      </c>
      <c r="J53" s="91">
        <v>0</v>
      </c>
      <c r="K53" s="91">
        <v>-0.5927683199999999</v>
      </c>
      <c r="L53" s="91">
        <v>-28.033894999999998</v>
      </c>
      <c r="M53" s="93">
        <f t="shared" si="8"/>
        <v>-28.654772029999997</v>
      </c>
      <c r="N53" s="91">
        <v>0</v>
      </c>
      <c r="O53" s="94">
        <f t="shared" si="9"/>
        <v>85.0980897291092</v>
      </c>
      <c r="P53" s="91">
        <v>74.35783128939285</v>
      </c>
      <c r="Q53" s="91">
        <v>0.9345789999999999</v>
      </c>
      <c r="R53" s="91">
        <v>2.04295281</v>
      </c>
      <c r="S53" s="91">
        <v>-4.91638545</v>
      </c>
    </row>
    <row r="54" spans="1:19" ht="15.75">
      <c r="A54" s="89" t="s">
        <v>127</v>
      </c>
      <c r="B54" s="104">
        <v>274</v>
      </c>
      <c r="C54" s="91">
        <v>57.549332605861125</v>
      </c>
      <c r="D54" s="91">
        <v>0.04544</v>
      </c>
      <c r="E54" s="91">
        <v>0</v>
      </c>
      <c r="F54" s="91">
        <v>0</v>
      </c>
      <c r="G54" s="92" t="s">
        <v>79</v>
      </c>
      <c r="H54" s="92" t="s">
        <v>79</v>
      </c>
      <c r="I54" s="91">
        <v>0</v>
      </c>
      <c r="J54" s="91">
        <v>0</v>
      </c>
      <c r="K54" s="91">
        <v>-0.45954958</v>
      </c>
      <c r="L54" s="91">
        <v>-0.037139</v>
      </c>
      <c r="M54" s="93">
        <f t="shared" si="8"/>
        <v>-0.49668858</v>
      </c>
      <c r="N54" s="91">
        <v>0</v>
      </c>
      <c r="O54" s="94">
        <f t="shared" si="9"/>
        <v>57.05264402586113</v>
      </c>
      <c r="P54" s="91">
        <v>25.32083035709356</v>
      </c>
      <c r="Q54" s="91">
        <v>0.002</v>
      </c>
      <c r="R54" s="91">
        <v>6.3889999999999985</v>
      </c>
      <c r="S54" s="91">
        <v>-0.15954264999999998</v>
      </c>
    </row>
    <row r="55" spans="1:19" ht="15.75">
      <c r="A55" s="89" t="s">
        <v>128</v>
      </c>
      <c r="B55" s="104">
        <v>271</v>
      </c>
      <c r="C55" s="91">
        <v>0.6748481330654532</v>
      </c>
      <c r="D55" s="91">
        <v>0</v>
      </c>
      <c r="E55" s="91">
        <v>0</v>
      </c>
      <c r="F55" s="91">
        <v>0</v>
      </c>
      <c r="G55" s="92" t="s">
        <v>79</v>
      </c>
      <c r="H55" s="92" t="s">
        <v>79</v>
      </c>
      <c r="I55" s="91">
        <v>0</v>
      </c>
      <c r="J55" s="91">
        <v>0</v>
      </c>
      <c r="K55" s="91">
        <v>0</v>
      </c>
      <c r="L55" s="91">
        <v>0</v>
      </c>
      <c r="M55" s="93">
        <f t="shared" si="8"/>
        <v>0</v>
      </c>
      <c r="N55" s="91">
        <v>0</v>
      </c>
      <c r="O55" s="94">
        <f t="shared" si="9"/>
        <v>0.6748481330654532</v>
      </c>
      <c r="P55" s="91">
        <v>0.4590845560882246</v>
      </c>
      <c r="Q55" s="91">
        <v>0</v>
      </c>
      <c r="R55" s="91">
        <v>0.002</v>
      </c>
      <c r="S55" s="91">
        <v>0</v>
      </c>
    </row>
    <row r="56" spans="1:19" ht="15.75">
      <c r="A56" s="89" t="s">
        <v>129</v>
      </c>
      <c r="B56" s="104">
        <v>238</v>
      </c>
      <c r="C56" s="91">
        <v>14.138246164245611</v>
      </c>
      <c r="D56" s="91">
        <v>0.387024</v>
      </c>
      <c r="E56" s="91">
        <v>0</v>
      </c>
      <c r="F56" s="91">
        <v>0</v>
      </c>
      <c r="G56" s="92" t="s">
        <v>79</v>
      </c>
      <c r="H56" s="92" t="s">
        <v>79</v>
      </c>
      <c r="I56" s="91">
        <v>0</v>
      </c>
      <c r="J56" s="91">
        <v>0</v>
      </c>
      <c r="K56" s="91">
        <v>0</v>
      </c>
      <c r="L56" s="91">
        <v>-0.317302</v>
      </c>
      <c r="M56" s="93">
        <f t="shared" si="8"/>
        <v>-0.317302</v>
      </c>
      <c r="N56" s="91">
        <v>0</v>
      </c>
      <c r="O56" s="94">
        <f t="shared" si="9"/>
        <v>13.820944164245612</v>
      </c>
      <c r="P56" s="91">
        <v>7.138013746462647</v>
      </c>
      <c r="Q56" s="91">
        <v>0.654206</v>
      </c>
      <c r="R56" s="91">
        <v>0.111228</v>
      </c>
      <c r="S56" s="91">
        <v>-0.06972199999999999</v>
      </c>
    </row>
    <row r="57" spans="1:19" ht="15.75">
      <c r="A57" s="89" t="s">
        <v>130</v>
      </c>
      <c r="B57" s="104">
        <v>239</v>
      </c>
      <c r="C57" s="91">
        <v>40.69788215452613</v>
      </c>
      <c r="D57" s="91">
        <v>0.054124</v>
      </c>
      <c r="E57" s="91">
        <v>0</v>
      </c>
      <c r="F57" s="91">
        <v>0</v>
      </c>
      <c r="G57" s="92" t="s">
        <v>79</v>
      </c>
      <c r="H57" s="92" t="s">
        <v>79</v>
      </c>
      <c r="I57" s="91">
        <v>6.768029139999999</v>
      </c>
      <c r="J57" s="91">
        <v>0</v>
      </c>
      <c r="K57" s="91">
        <v>-23.46149646</v>
      </c>
      <c r="L57" s="91">
        <v>-0.045256</v>
      </c>
      <c r="M57" s="93">
        <f t="shared" si="8"/>
        <v>-16.73872332</v>
      </c>
      <c r="N57" s="91">
        <v>0</v>
      </c>
      <c r="O57" s="94">
        <f t="shared" si="9"/>
        <v>23.95915883452613</v>
      </c>
      <c r="P57" s="91">
        <v>37.144176835730434</v>
      </c>
      <c r="Q57" s="91">
        <v>0</v>
      </c>
      <c r="R57" s="91">
        <v>0.023</v>
      </c>
      <c r="S57" s="91">
        <v>-5.27393099</v>
      </c>
    </row>
    <row r="58" spans="1:19" ht="15.75">
      <c r="A58" s="89" t="s">
        <v>131</v>
      </c>
      <c r="B58" s="104">
        <v>240</v>
      </c>
      <c r="C58" s="91">
        <v>0.9078570495721678</v>
      </c>
      <c r="D58" s="91">
        <v>0.087476</v>
      </c>
      <c r="E58" s="91">
        <v>0</v>
      </c>
      <c r="F58" s="91">
        <v>0</v>
      </c>
      <c r="G58" s="92" t="s">
        <v>79</v>
      </c>
      <c r="H58" s="92" t="s">
        <v>79</v>
      </c>
      <c r="I58" s="91">
        <v>0</v>
      </c>
      <c r="J58" s="91">
        <v>0</v>
      </c>
      <c r="K58" s="91">
        <v>-0.33402152</v>
      </c>
      <c r="L58" s="91">
        <v>-0.074942</v>
      </c>
      <c r="M58" s="93">
        <f t="shared" si="8"/>
        <v>-0.40896352</v>
      </c>
      <c r="N58" s="91">
        <v>0</v>
      </c>
      <c r="O58" s="94">
        <f t="shared" si="9"/>
        <v>0.4988935295721678</v>
      </c>
      <c r="P58" s="91">
        <v>0.8175810495721679</v>
      </c>
      <c r="Q58" s="91">
        <v>0</v>
      </c>
      <c r="R58" s="91">
        <v>0</v>
      </c>
      <c r="S58" s="91">
        <v>-0.08978303</v>
      </c>
    </row>
    <row r="59" spans="1:19" ht="15.75">
      <c r="A59" s="89" t="s">
        <v>132</v>
      </c>
      <c r="B59" s="104">
        <v>241</v>
      </c>
      <c r="C59" s="91">
        <v>13.606243302797754</v>
      </c>
      <c r="D59" s="91">
        <v>0</v>
      </c>
      <c r="E59" s="91">
        <v>0</v>
      </c>
      <c r="F59" s="91">
        <v>0</v>
      </c>
      <c r="G59" s="92" t="s">
        <v>79</v>
      </c>
      <c r="H59" s="92" t="s">
        <v>79</v>
      </c>
      <c r="I59" s="91">
        <v>11.77842173</v>
      </c>
      <c r="J59" s="91">
        <v>0</v>
      </c>
      <c r="K59" s="91">
        <v>-6.9400888499999995</v>
      </c>
      <c r="L59" s="91">
        <v>0</v>
      </c>
      <c r="M59" s="93">
        <f t="shared" si="8"/>
        <v>4.83833288</v>
      </c>
      <c r="N59" s="91">
        <v>0</v>
      </c>
      <c r="O59" s="94">
        <f t="shared" si="9"/>
        <v>18.444576182797753</v>
      </c>
      <c r="P59" s="91">
        <v>3.859083253212817</v>
      </c>
      <c r="Q59" s="91">
        <v>0</v>
      </c>
      <c r="R59" s="91">
        <v>0</v>
      </c>
      <c r="S59" s="91">
        <v>-0.69422715</v>
      </c>
    </row>
    <row r="60" spans="1:19" ht="15.75">
      <c r="A60" s="89" t="s">
        <v>133</v>
      </c>
      <c r="B60" s="104">
        <v>243</v>
      </c>
      <c r="C60" s="91">
        <v>35.36354015301186</v>
      </c>
      <c r="D60" s="91">
        <v>5.023917</v>
      </c>
      <c r="E60" s="91">
        <v>0</v>
      </c>
      <c r="F60" s="91">
        <v>0</v>
      </c>
      <c r="G60" s="92" t="s">
        <v>79</v>
      </c>
      <c r="H60" s="92" t="s">
        <v>79</v>
      </c>
      <c r="I60" s="91">
        <v>0</v>
      </c>
      <c r="J60" s="91">
        <v>0</v>
      </c>
      <c r="K60" s="91">
        <v>-14.87004456</v>
      </c>
      <c r="L60" s="91">
        <v>-4.069265</v>
      </c>
      <c r="M60" s="93">
        <f t="shared" si="8"/>
        <v>-18.939309559999998</v>
      </c>
      <c r="N60" s="91">
        <v>0</v>
      </c>
      <c r="O60" s="94">
        <f t="shared" si="9"/>
        <v>16.424230593011863</v>
      </c>
      <c r="P60" s="91">
        <v>22.027185676323707</v>
      </c>
      <c r="Q60" s="91">
        <v>0</v>
      </c>
      <c r="R60" s="91">
        <v>0.00125</v>
      </c>
      <c r="S60" s="91">
        <v>-5.034332609999999</v>
      </c>
    </row>
    <row r="61" spans="1:19" ht="15.75">
      <c r="A61" s="89" t="s">
        <v>134</v>
      </c>
      <c r="B61" s="104">
        <v>244</v>
      </c>
      <c r="C61" s="91">
        <v>7.959840925378065</v>
      </c>
      <c r="D61" s="91">
        <v>5.785164</v>
      </c>
      <c r="E61" s="91">
        <v>0</v>
      </c>
      <c r="F61" s="91">
        <v>0</v>
      </c>
      <c r="G61" s="92" t="s">
        <v>79</v>
      </c>
      <c r="H61" s="92" t="s">
        <v>79</v>
      </c>
      <c r="I61" s="91">
        <v>0</v>
      </c>
      <c r="J61" s="91">
        <v>0</v>
      </c>
      <c r="K61" s="91">
        <v>0</v>
      </c>
      <c r="L61" s="91">
        <v>-0.054577</v>
      </c>
      <c r="M61" s="93">
        <f t="shared" si="8"/>
        <v>-0.054577</v>
      </c>
      <c r="N61" s="91">
        <v>0</v>
      </c>
      <c r="O61" s="94">
        <f t="shared" si="9"/>
        <v>7.9052639253780645</v>
      </c>
      <c r="P61" s="91">
        <v>1.1768230370645292</v>
      </c>
      <c r="Q61" s="91">
        <v>0</v>
      </c>
      <c r="R61" s="91">
        <v>0.006</v>
      </c>
      <c r="S61" s="91">
        <v>-0.003408</v>
      </c>
    </row>
    <row r="62" spans="1:19" ht="15.75">
      <c r="A62" s="89" t="s">
        <v>135</v>
      </c>
      <c r="B62" s="104">
        <v>245</v>
      </c>
      <c r="C62" s="91">
        <v>4.2445085945958585</v>
      </c>
      <c r="D62" s="91">
        <v>1.7238959999999999</v>
      </c>
      <c r="E62" s="91">
        <v>0</v>
      </c>
      <c r="F62" s="91">
        <v>0</v>
      </c>
      <c r="G62" s="92" t="s">
        <v>79</v>
      </c>
      <c r="H62" s="92" t="s">
        <v>79</v>
      </c>
      <c r="I62" s="91">
        <v>0</v>
      </c>
      <c r="J62" s="91">
        <v>0</v>
      </c>
      <c r="K62" s="91">
        <v>0</v>
      </c>
      <c r="L62" s="91">
        <v>-1.438239</v>
      </c>
      <c r="M62" s="93">
        <f t="shared" si="8"/>
        <v>-1.438239</v>
      </c>
      <c r="N62" s="91">
        <v>0</v>
      </c>
      <c r="O62" s="94">
        <f t="shared" si="9"/>
        <v>2.8062695945958582</v>
      </c>
      <c r="P62" s="91">
        <v>1.7996532538299366</v>
      </c>
      <c r="Q62" s="91">
        <v>0</v>
      </c>
      <c r="R62" s="91">
        <v>0</v>
      </c>
      <c r="S62" s="91">
        <v>-0.285657</v>
      </c>
    </row>
    <row r="63" spans="1:19" ht="15.75">
      <c r="A63" s="89" t="s">
        <v>136</v>
      </c>
      <c r="B63" s="104">
        <v>248</v>
      </c>
      <c r="C63" s="91">
        <v>22.00523883332069</v>
      </c>
      <c r="D63" s="91">
        <v>8.870666</v>
      </c>
      <c r="E63" s="91">
        <v>0</v>
      </c>
      <c r="F63" s="91">
        <v>0</v>
      </c>
      <c r="G63" s="92" t="s">
        <v>79</v>
      </c>
      <c r="H63" s="92" t="s">
        <v>79</v>
      </c>
      <c r="I63" s="91">
        <v>3.60978012</v>
      </c>
      <c r="J63" s="91">
        <v>0</v>
      </c>
      <c r="K63" s="91">
        <v>-2.2654629699999997</v>
      </c>
      <c r="L63" s="91">
        <v>-7.352145999999999</v>
      </c>
      <c r="M63" s="93">
        <f t="shared" si="8"/>
        <v>-6.007828849999999</v>
      </c>
      <c r="N63" s="91">
        <v>0</v>
      </c>
      <c r="O63" s="94">
        <f t="shared" si="9"/>
        <v>15.99740998332069</v>
      </c>
      <c r="P63" s="91">
        <v>10.413014105751365</v>
      </c>
      <c r="Q63" s="91">
        <v>0.9345789999999999</v>
      </c>
      <c r="R63" s="91">
        <v>0.25588</v>
      </c>
      <c r="S63" s="91">
        <v>-3.00403509</v>
      </c>
    </row>
    <row r="64" spans="1:19" ht="15.75">
      <c r="A64" s="89" t="s">
        <v>137</v>
      </c>
      <c r="B64" s="104">
        <v>249</v>
      </c>
      <c r="C64" s="91">
        <v>0.4038280278043735</v>
      </c>
      <c r="D64" s="91">
        <v>0.210011</v>
      </c>
      <c r="E64" s="91">
        <v>0</v>
      </c>
      <c r="F64" s="91">
        <v>0</v>
      </c>
      <c r="G64" s="92" t="s">
        <v>79</v>
      </c>
      <c r="H64" s="92" t="s">
        <v>79</v>
      </c>
      <c r="I64" s="91">
        <v>0</v>
      </c>
      <c r="J64" s="91">
        <v>0</v>
      </c>
      <c r="K64" s="91">
        <v>-1.15027929</v>
      </c>
      <c r="L64" s="91">
        <v>-0.16724799999999998</v>
      </c>
      <c r="M64" s="93">
        <f t="shared" si="8"/>
        <v>-1.3175272900000001</v>
      </c>
      <c r="N64" s="91">
        <v>0</v>
      </c>
      <c r="O64" s="94">
        <f t="shared" si="9"/>
        <v>-0.9136992621956266</v>
      </c>
      <c r="P64" s="91">
        <v>0.19381702780437354</v>
      </c>
      <c r="Q64" s="91">
        <v>0</v>
      </c>
      <c r="R64" s="91">
        <v>0</v>
      </c>
      <c r="S64" s="91">
        <v>-0.33673496</v>
      </c>
    </row>
    <row r="65" spans="1:19" ht="15.75">
      <c r="A65" s="89" t="s">
        <v>138</v>
      </c>
      <c r="B65" s="104">
        <v>251</v>
      </c>
      <c r="C65" s="91">
        <v>1.629665109283734</v>
      </c>
      <c r="D65" s="91">
        <v>0</v>
      </c>
      <c r="E65" s="91">
        <v>0</v>
      </c>
      <c r="F65" s="91">
        <v>0</v>
      </c>
      <c r="G65" s="92" t="s">
        <v>79</v>
      </c>
      <c r="H65" s="92" t="s">
        <v>79</v>
      </c>
      <c r="I65" s="91">
        <v>0</v>
      </c>
      <c r="J65" s="91">
        <v>0</v>
      </c>
      <c r="K65" s="91">
        <v>0</v>
      </c>
      <c r="L65" s="91">
        <v>0</v>
      </c>
      <c r="M65" s="93">
        <f t="shared" si="8"/>
        <v>0</v>
      </c>
      <c r="N65" s="91">
        <v>0</v>
      </c>
      <c r="O65" s="94">
        <f t="shared" si="9"/>
        <v>1.629665109283734</v>
      </c>
      <c r="P65" s="91">
        <v>0.03</v>
      </c>
      <c r="Q65" s="91">
        <v>0</v>
      </c>
      <c r="R65" s="91">
        <v>0.495264</v>
      </c>
      <c r="S65" s="91">
        <v>0</v>
      </c>
    </row>
    <row r="66" spans="1:19" ht="15.75">
      <c r="A66" s="89" t="s">
        <v>139</v>
      </c>
      <c r="B66" s="104">
        <v>252</v>
      </c>
      <c r="C66" s="91">
        <v>91.90516873745361</v>
      </c>
      <c r="D66" s="91">
        <v>3.590181</v>
      </c>
      <c r="E66" s="91">
        <v>0</v>
      </c>
      <c r="F66" s="91">
        <v>0</v>
      </c>
      <c r="G66" s="92" t="s">
        <v>79</v>
      </c>
      <c r="H66" s="92" t="s">
        <v>79</v>
      </c>
      <c r="I66" s="91">
        <v>0</v>
      </c>
      <c r="J66" s="91">
        <v>0</v>
      </c>
      <c r="K66" s="91">
        <v>-6.4727479</v>
      </c>
      <c r="L66" s="91">
        <v>-2.719584</v>
      </c>
      <c r="M66" s="93">
        <f t="shared" si="8"/>
        <v>-9.1923319</v>
      </c>
      <c r="N66" s="91">
        <v>0</v>
      </c>
      <c r="O66" s="94">
        <f t="shared" si="9"/>
        <v>82.71283683745361</v>
      </c>
      <c r="P66" s="91">
        <v>50.596898147339175</v>
      </c>
      <c r="Q66" s="91">
        <v>0.8411219999999999</v>
      </c>
      <c r="R66" s="91">
        <v>0.13662</v>
      </c>
      <c r="S66" s="91">
        <v>-2.3012384900000002</v>
      </c>
    </row>
    <row r="67" spans="1:19" ht="15.75">
      <c r="A67" s="89" t="s">
        <v>140</v>
      </c>
      <c r="B67" s="104">
        <v>253</v>
      </c>
      <c r="C67" s="91">
        <v>1.42925045749655</v>
      </c>
      <c r="D67" s="91">
        <v>1.2374429999999998</v>
      </c>
      <c r="E67" s="91">
        <v>0</v>
      </c>
      <c r="F67" s="91">
        <v>0</v>
      </c>
      <c r="G67" s="92" t="s">
        <v>79</v>
      </c>
      <c r="H67" s="92" t="s">
        <v>79</v>
      </c>
      <c r="I67" s="91">
        <v>0</v>
      </c>
      <c r="J67" s="91">
        <v>0</v>
      </c>
      <c r="K67" s="91">
        <v>0</v>
      </c>
      <c r="L67" s="91">
        <v>-0.95202</v>
      </c>
      <c r="M67" s="93">
        <f t="shared" si="8"/>
        <v>-0.95202</v>
      </c>
      <c r="N67" s="91">
        <v>0</v>
      </c>
      <c r="O67" s="94">
        <f t="shared" si="9"/>
        <v>0.47723045749655013</v>
      </c>
      <c r="P67" s="91">
        <v>0.1856961730506731</v>
      </c>
      <c r="Q67" s="91">
        <v>0</v>
      </c>
      <c r="R67" s="91">
        <v>0</v>
      </c>
      <c r="S67" s="91">
        <v>-0.134765</v>
      </c>
    </row>
    <row r="68" spans="1:19" ht="15.75">
      <c r="A68" s="89" t="s">
        <v>141</v>
      </c>
      <c r="B68" s="104">
        <v>255</v>
      </c>
      <c r="C68" s="91">
        <v>84.89380106581915</v>
      </c>
      <c r="D68" s="91">
        <v>19.852145</v>
      </c>
      <c r="E68" s="91">
        <v>0</v>
      </c>
      <c r="F68" s="91">
        <v>0</v>
      </c>
      <c r="G68" s="92" t="s">
        <v>79</v>
      </c>
      <c r="H68" s="92" t="s">
        <v>79</v>
      </c>
      <c r="I68" s="91">
        <v>0</v>
      </c>
      <c r="J68" s="91">
        <v>0</v>
      </c>
      <c r="K68" s="91">
        <v>-2.93934446</v>
      </c>
      <c r="L68" s="91">
        <v>-16.926638999999998</v>
      </c>
      <c r="M68" s="93">
        <f t="shared" si="8"/>
        <v>-19.86598346</v>
      </c>
      <c r="N68" s="91">
        <v>0</v>
      </c>
      <c r="O68" s="94">
        <f t="shared" si="9"/>
        <v>65.02781760581915</v>
      </c>
      <c r="P68" s="91">
        <v>24.988969460553726</v>
      </c>
      <c r="Q68" s="91">
        <v>1.2052159999999998</v>
      </c>
      <c r="R68" s="91">
        <v>0.053890999999999994</v>
      </c>
      <c r="S68" s="91">
        <v>-3.60173271</v>
      </c>
    </row>
    <row r="69" spans="1:19" ht="15.75">
      <c r="A69" s="89" t="s">
        <v>142</v>
      </c>
      <c r="B69" s="104">
        <v>257</v>
      </c>
      <c r="C69" s="91">
        <v>17.25617336984505</v>
      </c>
      <c r="D69" s="91">
        <v>0</v>
      </c>
      <c r="E69" s="91">
        <v>0</v>
      </c>
      <c r="F69" s="91">
        <v>0</v>
      </c>
      <c r="G69" s="92" t="s">
        <v>79</v>
      </c>
      <c r="H69" s="92" t="s">
        <v>79</v>
      </c>
      <c r="I69" s="91">
        <v>0</v>
      </c>
      <c r="J69" s="91">
        <v>0</v>
      </c>
      <c r="K69" s="91">
        <v>-15.06980643</v>
      </c>
      <c r="L69" s="91">
        <v>0</v>
      </c>
      <c r="M69" s="93">
        <f t="shared" si="8"/>
        <v>-15.06980643</v>
      </c>
      <c r="N69" s="91">
        <v>0</v>
      </c>
      <c r="O69" s="94">
        <f t="shared" si="9"/>
        <v>2.186366939845051</v>
      </c>
      <c r="P69" s="91">
        <v>16.55800793088155</v>
      </c>
      <c r="Q69" s="91">
        <v>0</v>
      </c>
      <c r="R69" s="91">
        <v>0</v>
      </c>
      <c r="S69" s="91">
        <v>-3.7000035799999997</v>
      </c>
    </row>
    <row r="70" spans="1:19" ht="15.75">
      <c r="A70" s="89" t="s">
        <v>143</v>
      </c>
      <c r="B70" s="104">
        <v>256</v>
      </c>
      <c r="C70" s="91">
        <v>31.062551321926826</v>
      </c>
      <c r="D70" s="91">
        <v>2.044432</v>
      </c>
      <c r="E70" s="91">
        <v>0</v>
      </c>
      <c r="F70" s="91">
        <v>0</v>
      </c>
      <c r="G70" s="92" t="s">
        <v>79</v>
      </c>
      <c r="H70" s="92" t="s">
        <v>79</v>
      </c>
      <c r="I70" s="91">
        <v>0</v>
      </c>
      <c r="J70" s="91">
        <v>0</v>
      </c>
      <c r="K70" s="91">
        <v>-4.2282762</v>
      </c>
      <c r="L70" s="91">
        <v>-1.6608479999999999</v>
      </c>
      <c r="M70" s="93">
        <f t="shared" si="8"/>
        <v>-5.8891241999999995</v>
      </c>
      <c r="N70" s="91">
        <v>0</v>
      </c>
      <c r="O70" s="94">
        <f t="shared" si="9"/>
        <v>25.173427121926828</v>
      </c>
      <c r="P70" s="91">
        <v>14.472477314061754</v>
      </c>
      <c r="Q70" s="91">
        <v>0.212</v>
      </c>
      <c r="R70" s="91">
        <v>0.0006</v>
      </c>
      <c r="S70" s="91">
        <v>-1.4152306600000002</v>
      </c>
    </row>
    <row r="71" spans="1:19" ht="15.75">
      <c r="A71" s="89" t="s">
        <v>144</v>
      </c>
      <c r="B71" s="104">
        <v>258</v>
      </c>
      <c r="C71" s="91">
        <v>266.91532544</v>
      </c>
      <c r="D71" s="91">
        <v>0</v>
      </c>
      <c r="E71" s="91">
        <v>0</v>
      </c>
      <c r="F71" s="91">
        <v>0</v>
      </c>
      <c r="G71" s="92" t="s">
        <v>79</v>
      </c>
      <c r="H71" s="92" t="s">
        <v>79</v>
      </c>
      <c r="I71" s="91">
        <v>2</v>
      </c>
      <c r="J71" s="91">
        <v>0</v>
      </c>
      <c r="K71" s="91">
        <v>0</v>
      </c>
      <c r="L71" s="91">
        <v>0</v>
      </c>
      <c r="M71" s="93">
        <f t="shared" si="8"/>
        <v>2</v>
      </c>
      <c r="N71" s="91">
        <v>0</v>
      </c>
      <c r="O71" s="94">
        <f t="shared" si="9"/>
        <v>268.91532544</v>
      </c>
      <c r="P71" s="91">
        <v>167.42357461</v>
      </c>
      <c r="Q71" s="91">
        <v>0</v>
      </c>
      <c r="R71" s="91">
        <v>0</v>
      </c>
      <c r="S71" s="91">
        <v>0</v>
      </c>
    </row>
    <row r="72" spans="1:19" ht="15.75">
      <c r="A72" s="89" t="s">
        <v>145</v>
      </c>
      <c r="B72" s="104">
        <v>259</v>
      </c>
      <c r="C72" s="91">
        <v>15.07195315649123</v>
      </c>
      <c r="D72" s="91">
        <v>2.344167</v>
      </c>
      <c r="E72" s="91">
        <v>0</v>
      </c>
      <c r="F72" s="91">
        <v>0</v>
      </c>
      <c r="G72" s="92" t="s">
        <v>79</v>
      </c>
      <c r="H72" s="92" t="s">
        <v>79</v>
      </c>
      <c r="I72" s="91">
        <v>0</v>
      </c>
      <c r="J72" s="91">
        <v>0</v>
      </c>
      <c r="K72" s="91">
        <v>-5.73556358</v>
      </c>
      <c r="L72" s="91">
        <v>-2.185082</v>
      </c>
      <c r="M72" s="93">
        <f t="shared" si="8"/>
        <v>-7.92064558</v>
      </c>
      <c r="N72" s="91">
        <v>0</v>
      </c>
      <c r="O72" s="94">
        <f t="shared" si="9"/>
        <v>7.151307576491229</v>
      </c>
      <c r="P72" s="91">
        <v>3.4325245565406646</v>
      </c>
      <c r="Q72" s="91">
        <v>0</v>
      </c>
      <c r="R72" s="91">
        <v>0</v>
      </c>
      <c r="S72" s="91">
        <v>-1.7788593899999998</v>
      </c>
    </row>
    <row r="73" spans="1:19" ht="15.75">
      <c r="A73" s="89" t="s">
        <v>146</v>
      </c>
      <c r="B73" s="104">
        <v>275</v>
      </c>
      <c r="C73" s="91">
        <v>2.3300415144775686</v>
      </c>
      <c r="D73" s="91">
        <v>0</v>
      </c>
      <c r="E73" s="91">
        <v>0</v>
      </c>
      <c r="F73" s="91">
        <v>0</v>
      </c>
      <c r="G73" s="92" t="s">
        <v>79</v>
      </c>
      <c r="H73" s="92" t="s">
        <v>79</v>
      </c>
      <c r="I73" s="91">
        <v>0</v>
      </c>
      <c r="J73" s="91">
        <v>0</v>
      </c>
      <c r="K73" s="91">
        <v>-0.7721279799999999</v>
      </c>
      <c r="L73" s="91">
        <v>0</v>
      </c>
      <c r="M73" s="93">
        <f t="shared" si="8"/>
        <v>-0.7721279799999999</v>
      </c>
      <c r="N73" s="91">
        <v>0</v>
      </c>
      <c r="O73" s="94">
        <f aca="true" t="shared" si="10" ref="O73:O91">C73+M73</f>
        <v>1.5579135344775685</v>
      </c>
      <c r="P73" s="91">
        <v>1.20450850415155</v>
      </c>
      <c r="Q73" s="91">
        <v>0</v>
      </c>
      <c r="R73" s="91">
        <v>0.003</v>
      </c>
      <c r="S73" s="91">
        <v>-0.23209767999999997</v>
      </c>
    </row>
    <row r="74" spans="1:19" ht="15.75">
      <c r="A74" s="89" t="s">
        <v>147</v>
      </c>
      <c r="B74" s="104">
        <v>260</v>
      </c>
      <c r="C74" s="91">
        <v>78.3012594504229</v>
      </c>
      <c r="D74" s="91">
        <v>8.809303</v>
      </c>
      <c r="E74" s="91">
        <v>0</v>
      </c>
      <c r="F74" s="91">
        <v>0</v>
      </c>
      <c r="G74" s="92" t="s">
        <v>79</v>
      </c>
      <c r="H74" s="92" t="s">
        <v>79</v>
      </c>
      <c r="I74" s="91">
        <v>0</v>
      </c>
      <c r="J74" s="91">
        <v>0</v>
      </c>
      <c r="K74" s="91">
        <v>0</v>
      </c>
      <c r="L74" s="91">
        <v>-7.566494</v>
      </c>
      <c r="M74" s="93">
        <f t="shared" si="8"/>
        <v>-7.566494</v>
      </c>
      <c r="N74" s="91">
        <v>0</v>
      </c>
      <c r="O74" s="94">
        <f t="shared" si="10"/>
        <v>70.7347654504229</v>
      </c>
      <c r="P74" s="91">
        <v>45.51516917094279</v>
      </c>
      <c r="Q74" s="91">
        <v>4.1214949999999995</v>
      </c>
      <c r="R74" s="91">
        <v>0.32558683999999993</v>
      </c>
      <c r="S74" s="91">
        <v>-1.242809</v>
      </c>
    </row>
    <row r="75" spans="1:19" ht="15.75">
      <c r="A75" s="89" t="s">
        <v>148</v>
      </c>
      <c r="B75" s="104">
        <v>261</v>
      </c>
      <c r="C75" s="91">
        <v>1628.81098659371</v>
      </c>
      <c r="D75" s="91">
        <v>1620.9</v>
      </c>
      <c r="E75" s="91">
        <v>0</v>
      </c>
      <c r="F75" s="91">
        <v>0</v>
      </c>
      <c r="G75" s="92" t="s">
        <v>79</v>
      </c>
      <c r="H75" s="92" t="s">
        <v>79</v>
      </c>
      <c r="I75" s="91">
        <v>0</v>
      </c>
      <c r="J75" s="91">
        <v>0</v>
      </c>
      <c r="K75" s="91">
        <v>-13.809740609999999</v>
      </c>
      <c r="L75" s="91">
        <v>0</v>
      </c>
      <c r="M75" s="93">
        <f t="shared" si="8"/>
        <v>-13.809740609999999</v>
      </c>
      <c r="N75" s="91">
        <v>0</v>
      </c>
      <c r="O75" s="94">
        <f t="shared" si="10"/>
        <v>1615.0012459837099</v>
      </c>
      <c r="P75" s="91">
        <v>5.535727818769841</v>
      </c>
      <c r="Q75" s="91">
        <v>0</v>
      </c>
      <c r="R75" s="91">
        <v>0</v>
      </c>
      <c r="S75" s="91">
        <v>-2.10607129</v>
      </c>
    </row>
    <row r="76" spans="1:19" ht="15.75">
      <c r="A76" s="89" t="s">
        <v>149</v>
      </c>
      <c r="B76" s="104">
        <v>285</v>
      </c>
      <c r="C76" s="91">
        <v>5.200468650592934</v>
      </c>
      <c r="D76" s="91">
        <v>0.5075609999999999</v>
      </c>
      <c r="E76" s="91">
        <v>0</v>
      </c>
      <c r="F76" s="91">
        <v>0</v>
      </c>
      <c r="G76" s="92" t="s">
        <v>79</v>
      </c>
      <c r="H76" s="92" t="s">
        <v>79</v>
      </c>
      <c r="I76" s="91">
        <v>0</v>
      </c>
      <c r="J76" s="91">
        <v>0</v>
      </c>
      <c r="K76" s="91">
        <v>-0.44188159</v>
      </c>
      <c r="L76" s="91">
        <v>-0.46471599999999996</v>
      </c>
      <c r="M76" s="93">
        <f t="shared" si="8"/>
        <v>-0.90659759</v>
      </c>
      <c r="N76" s="91">
        <v>0</v>
      </c>
      <c r="O76" s="94">
        <f t="shared" si="10"/>
        <v>4.293871060592934</v>
      </c>
      <c r="P76" s="91">
        <v>1.5013819110414943</v>
      </c>
      <c r="Q76" s="91">
        <v>0.9345789999999999</v>
      </c>
      <c r="R76" s="91">
        <v>0.948253</v>
      </c>
      <c r="S76" s="91">
        <v>-0.14407699999999998</v>
      </c>
    </row>
    <row r="77" spans="1:19" ht="15.75">
      <c r="A77" s="89" t="s">
        <v>150</v>
      </c>
      <c r="B77" s="104">
        <v>266</v>
      </c>
      <c r="C77" s="91">
        <v>50.668407383147105</v>
      </c>
      <c r="D77" s="91">
        <v>43.927997</v>
      </c>
      <c r="E77" s="91">
        <v>0</v>
      </c>
      <c r="F77" s="91">
        <v>0</v>
      </c>
      <c r="G77" s="92" t="s">
        <v>79</v>
      </c>
      <c r="H77" s="92" t="s">
        <v>79</v>
      </c>
      <c r="I77" s="91">
        <v>31.821232</v>
      </c>
      <c r="J77" s="91">
        <v>31.821232</v>
      </c>
      <c r="K77" s="91">
        <v>-35.151727439999995</v>
      </c>
      <c r="L77" s="91">
        <v>-38.909583</v>
      </c>
      <c r="M77" s="93">
        <f t="shared" si="8"/>
        <v>-42.24007843999999</v>
      </c>
      <c r="N77" s="91">
        <v>0</v>
      </c>
      <c r="O77" s="94">
        <f t="shared" si="10"/>
        <v>8.428328943147115</v>
      </c>
      <c r="P77" s="91">
        <v>5.094738765149165</v>
      </c>
      <c r="Q77" s="91">
        <v>0</v>
      </c>
      <c r="R77" s="91">
        <v>0</v>
      </c>
      <c r="S77" s="91">
        <v>-3.06751924</v>
      </c>
    </row>
    <row r="78" spans="1:19" ht="15.75">
      <c r="A78" s="99" t="s">
        <v>151</v>
      </c>
      <c r="B78" s="104">
        <v>276</v>
      </c>
      <c r="C78" s="91">
        <v>0</v>
      </c>
      <c r="D78" s="91">
        <v>0</v>
      </c>
      <c r="E78" s="91">
        <v>0</v>
      </c>
      <c r="F78" s="91">
        <v>0</v>
      </c>
      <c r="G78" s="92" t="s">
        <v>79</v>
      </c>
      <c r="H78" s="92" t="s">
        <v>79</v>
      </c>
      <c r="I78" s="91">
        <v>0</v>
      </c>
      <c r="J78" s="91">
        <v>0</v>
      </c>
      <c r="K78" s="91">
        <v>0</v>
      </c>
      <c r="L78" s="91">
        <v>0</v>
      </c>
      <c r="M78" s="93">
        <f t="shared" si="8"/>
        <v>0</v>
      </c>
      <c r="N78" s="91">
        <v>0</v>
      </c>
      <c r="O78" s="94">
        <f t="shared" si="10"/>
        <v>0</v>
      </c>
      <c r="P78" s="91">
        <v>0</v>
      </c>
      <c r="Q78" s="91">
        <v>0</v>
      </c>
      <c r="R78" s="91">
        <v>0</v>
      </c>
      <c r="S78" s="91">
        <v>0</v>
      </c>
    </row>
    <row r="79" spans="1:19" ht="15.75">
      <c r="A79" s="89" t="s">
        <v>152</v>
      </c>
      <c r="B79" s="104">
        <v>268</v>
      </c>
      <c r="C79" s="91">
        <v>2.4938990348138743</v>
      </c>
      <c r="D79" s="91">
        <v>0</v>
      </c>
      <c r="E79" s="91">
        <v>0</v>
      </c>
      <c r="F79" s="91">
        <v>0</v>
      </c>
      <c r="G79" s="92" t="s">
        <v>79</v>
      </c>
      <c r="H79" s="92" t="s">
        <v>79</v>
      </c>
      <c r="I79" s="91">
        <v>0</v>
      </c>
      <c r="J79" s="91">
        <v>0</v>
      </c>
      <c r="K79" s="91">
        <v>0</v>
      </c>
      <c r="L79" s="91">
        <v>0</v>
      </c>
      <c r="M79" s="93">
        <f t="shared" si="8"/>
        <v>0</v>
      </c>
      <c r="N79" s="91">
        <v>0</v>
      </c>
      <c r="O79" s="94">
        <f t="shared" si="10"/>
        <v>2.4938990348138743</v>
      </c>
      <c r="P79" s="91">
        <v>1.5122724691025893</v>
      </c>
      <c r="Q79" s="91">
        <v>0</v>
      </c>
      <c r="R79" s="91">
        <v>0</v>
      </c>
      <c r="S79" s="91">
        <v>-0.04753005</v>
      </c>
    </row>
    <row r="80" spans="1:19" ht="15.75">
      <c r="A80" s="89" t="s">
        <v>153</v>
      </c>
      <c r="B80" s="104">
        <v>269</v>
      </c>
      <c r="C80" s="91">
        <v>248.73437219757923</v>
      </c>
      <c r="D80" s="91">
        <v>15.716014</v>
      </c>
      <c r="E80" s="91">
        <v>0</v>
      </c>
      <c r="F80" s="91">
        <v>0</v>
      </c>
      <c r="G80" s="92" t="s">
        <v>79</v>
      </c>
      <c r="H80" s="92" t="s">
        <v>79</v>
      </c>
      <c r="I80" s="91">
        <v>0.66038466</v>
      </c>
      <c r="J80" s="91">
        <v>0</v>
      </c>
      <c r="K80" s="91">
        <v>-6.55529594</v>
      </c>
      <c r="L80" s="91">
        <v>-13.813725</v>
      </c>
      <c r="M80" s="93">
        <f t="shared" si="8"/>
        <v>-19.70863628</v>
      </c>
      <c r="N80" s="91">
        <v>0</v>
      </c>
      <c r="O80" s="94">
        <f t="shared" si="10"/>
        <v>229.02573591757923</v>
      </c>
      <c r="P80" s="91">
        <v>204.53644014065407</v>
      </c>
      <c r="Q80" s="91">
        <v>0.004399999999999999</v>
      </c>
      <c r="R80" s="91">
        <v>0.105542</v>
      </c>
      <c r="S80" s="91">
        <v>-3.16438858</v>
      </c>
    </row>
    <row r="81" spans="1:19" ht="15.75">
      <c r="A81" s="89" t="s">
        <v>154</v>
      </c>
      <c r="B81" s="104">
        <v>270</v>
      </c>
      <c r="C81" s="91">
        <v>2.010024995113244</v>
      </c>
      <c r="D81" s="91">
        <v>0</v>
      </c>
      <c r="E81" s="91">
        <v>0</v>
      </c>
      <c r="F81" s="91">
        <v>0</v>
      </c>
      <c r="G81" s="92" t="s">
        <v>79</v>
      </c>
      <c r="H81" s="92" t="s">
        <v>79</v>
      </c>
      <c r="I81" s="91">
        <v>0</v>
      </c>
      <c r="J81" s="91">
        <v>0</v>
      </c>
      <c r="K81" s="91">
        <v>0</v>
      </c>
      <c r="L81" s="91">
        <v>0</v>
      </c>
      <c r="M81" s="93">
        <f t="shared" si="8"/>
        <v>0</v>
      </c>
      <c r="N81" s="91">
        <v>0</v>
      </c>
      <c r="O81" s="94">
        <f t="shared" si="10"/>
        <v>2.010024995113244</v>
      </c>
      <c r="P81" s="91">
        <v>1.4307834761788993</v>
      </c>
      <c r="Q81" s="91">
        <v>0</v>
      </c>
      <c r="R81" s="91">
        <v>0</v>
      </c>
      <c r="S81" s="91">
        <v>-0.03807757</v>
      </c>
    </row>
    <row r="82" spans="1:19" ht="15.75">
      <c r="A82" s="89" t="s">
        <v>155</v>
      </c>
      <c r="B82" s="104">
        <v>272</v>
      </c>
      <c r="C82" s="91">
        <v>1.534645336033606</v>
      </c>
      <c r="D82" s="91">
        <v>0.701705</v>
      </c>
      <c r="E82" s="91">
        <v>0</v>
      </c>
      <c r="F82" s="91">
        <v>0</v>
      </c>
      <c r="G82" s="92" t="s">
        <v>79</v>
      </c>
      <c r="H82" s="92" t="s">
        <v>79</v>
      </c>
      <c r="I82" s="91">
        <v>0</v>
      </c>
      <c r="J82" s="91">
        <v>0</v>
      </c>
      <c r="K82" s="91">
        <v>0</v>
      </c>
      <c r="L82" s="91">
        <v>0</v>
      </c>
      <c r="M82" s="93">
        <f t="shared" si="8"/>
        <v>0</v>
      </c>
      <c r="N82" s="91">
        <v>0</v>
      </c>
      <c r="O82" s="94">
        <f t="shared" si="10"/>
        <v>1.534645336033606</v>
      </c>
      <c r="P82" s="91">
        <v>0.2653794815805213</v>
      </c>
      <c r="Q82" s="91">
        <v>0</v>
      </c>
      <c r="R82" s="91">
        <v>0</v>
      </c>
      <c r="S82" s="91">
        <v>0</v>
      </c>
    </row>
    <row r="83" spans="1:19" ht="15.75">
      <c r="A83" s="89" t="s">
        <v>156</v>
      </c>
      <c r="B83" s="104">
        <v>273</v>
      </c>
      <c r="C83" s="91">
        <v>2.072609446244356</v>
      </c>
      <c r="D83" s="91">
        <v>0.8465149999999999</v>
      </c>
      <c r="E83" s="91">
        <v>0</v>
      </c>
      <c r="F83" s="91">
        <v>0</v>
      </c>
      <c r="G83" s="92" t="s">
        <v>79</v>
      </c>
      <c r="H83" s="92" t="s">
        <v>79</v>
      </c>
      <c r="I83" s="91">
        <v>0</v>
      </c>
      <c r="J83" s="91">
        <v>0</v>
      </c>
      <c r="K83" s="91">
        <v>0</v>
      </c>
      <c r="L83" s="91">
        <v>-0.725834</v>
      </c>
      <c r="M83" s="93">
        <f t="shared" si="8"/>
        <v>-0.725834</v>
      </c>
      <c r="N83" s="91">
        <v>0</v>
      </c>
      <c r="O83" s="94">
        <f t="shared" si="10"/>
        <v>1.3467754462443562</v>
      </c>
      <c r="P83" s="91">
        <v>0.3603981384511772</v>
      </c>
      <c r="Q83" s="91">
        <v>0</v>
      </c>
      <c r="R83" s="91">
        <v>0.8</v>
      </c>
      <c r="S83" s="91">
        <v>-0.120681</v>
      </c>
    </row>
    <row r="84" spans="1:19" ht="15.75">
      <c r="A84" s="89" t="s">
        <v>157</v>
      </c>
      <c r="B84" s="104">
        <v>278</v>
      </c>
      <c r="C84" s="91">
        <v>13.80750364166659</v>
      </c>
      <c r="D84" s="91">
        <v>2.269347</v>
      </c>
      <c r="E84" s="91">
        <v>0</v>
      </c>
      <c r="F84" s="91">
        <v>0</v>
      </c>
      <c r="G84" s="92" t="s">
        <v>79</v>
      </c>
      <c r="H84" s="92" t="s">
        <v>79</v>
      </c>
      <c r="I84" s="91">
        <v>0</v>
      </c>
      <c r="J84" s="91">
        <v>0</v>
      </c>
      <c r="K84" s="91">
        <v>0</v>
      </c>
      <c r="L84" s="91">
        <v>-2.0898049999999997</v>
      </c>
      <c r="M84" s="93">
        <f t="shared" si="8"/>
        <v>-2.0898049999999997</v>
      </c>
      <c r="N84" s="91">
        <v>0</v>
      </c>
      <c r="O84" s="94">
        <f t="shared" si="10"/>
        <v>11.71769864166659</v>
      </c>
      <c r="P84" s="91">
        <v>2.2185290474648016</v>
      </c>
      <c r="Q84" s="91">
        <v>3.9027659999999997</v>
      </c>
      <c r="R84" s="91">
        <v>1.446489</v>
      </c>
      <c r="S84" s="91">
        <v>-0.17954199999999998</v>
      </c>
    </row>
    <row r="85" spans="1:19" ht="15.75">
      <c r="A85" s="89" t="s">
        <v>158</v>
      </c>
      <c r="B85" s="104">
        <v>280</v>
      </c>
      <c r="C85" s="91">
        <v>0.1788384456081639</v>
      </c>
      <c r="D85" s="91">
        <v>0</v>
      </c>
      <c r="E85" s="91">
        <v>0</v>
      </c>
      <c r="F85" s="91">
        <v>0</v>
      </c>
      <c r="G85" s="92" t="s">
        <v>79</v>
      </c>
      <c r="H85" s="92" t="s">
        <v>79</v>
      </c>
      <c r="I85" s="91">
        <v>0</v>
      </c>
      <c r="J85" s="91">
        <v>0</v>
      </c>
      <c r="K85" s="91">
        <v>0</v>
      </c>
      <c r="L85" s="91">
        <v>0</v>
      </c>
      <c r="M85" s="93">
        <f t="shared" si="8"/>
        <v>0</v>
      </c>
      <c r="N85" s="91">
        <v>0</v>
      </c>
      <c r="O85" s="94">
        <f t="shared" si="10"/>
        <v>0.1788384456081639</v>
      </c>
      <c r="P85" s="91">
        <v>0.1788384456081639</v>
      </c>
      <c r="Q85" s="91">
        <v>0</v>
      </c>
      <c r="R85" s="91">
        <v>0</v>
      </c>
      <c r="S85" s="91">
        <v>0</v>
      </c>
    </row>
    <row r="86" spans="1:19" ht="15.75">
      <c r="A86" s="89" t="s">
        <v>159</v>
      </c>
      <c r="B86" s="104">
        <v>282</v>
      </c>
      <c r="C86" s="91">
        <v>2.984434038320049</v>
      </c>
      <c r="D86" s="91">
        <v>0.8356739999999999</v>
      </c>
      <c r="E86" s="91">
        <v>0</v>
      </c>
      <c r="F86" s="91">
        <v>0</v>
      </c>
      <c r="G86" s="92" t="s">
        <v>79</v>
      </c>
      <c r="H86" s="92" t="s">
        <v>79</v>
      </c>
      <c r="I86" s="91">
        <v>0</v>
      </c>
      <c r="J86" s="91">
        <v>0</v>
      </c>
      <c r="K86" s="91">
        <v>-0.57972001</v>
      </c>
      <c r="L86" s="91">
        <v>-0.786982</v>
      </c>
      <c r="M86" s="93">
        <f t="shared" si="8"/>
        <v>-1.36670201</v>
      </c>
      <c r="N86" s="91">
        <v>0</v>
      </c>
      <c r="O86" s="94">
        <f t="shared" si="10"/>
        <v>1.6177320283200491</v>
      </c>
      <c r="P86" s="91">
        <v>0.6652886497247574</v>
      </c>
      <c r="Q86" s="91">
        <v>0</v>
      </c>
      <c r="R86" s="91">
        <v>0</v>
      </c>
      <c r="S86" s="91">
        <v>-0.2285015</v>
      </c>
    </row>
    <row r="87" spans="1:19" ht="15.75">
      <c r="A87" s="89" t="s">
        <v>160</v>
      </c>
      <c r="B87" s="104">
        <v>232</v>
      </c>
      <c r="C87" s="91">
        <v>38.26583675064491</v>
      </c>
      <c r="D87" s="91">
        <v>5.722665</v>
      </c>
      <c r="E87" s="91">
        <v>0</v>
      </c>
      <c r="F87" s="91">
        <v>0</v>
      </c>
      <c r="G87" s="92" t="s">
        <v>79</v>
      </c>
      <c r="H87" s="92" t="s">
        <v>79</v>
      </c>
      <c r="I87" s="91">
        <v>0</v>
      </c>
      <c r="J87" s="91">
        <v>0</v>
      </c>
      <c r="K87" s="91">
        <v>0</v>
      </c>
      <c r="L87" s="91">
        <v>-4.694897999999999</v>
      </c>
      <c r="M87" s="93">
        <f t="shared" si="8"/>
        <v>-4.694897999999999</v>
      </c>
      <c r="N87" s="91">
        <v>0</v>
      </c>
      <c r="O87" s="94">
        <f t="shared" si="10"/>
        <v>33.570938750644906</v>
      </c>
      <c r="P87" s="91">
        <v>10.549291006049227</v>
      </c>
      <c r="Q87" s="91">
        <v>2.6146309999999997</v>
      </c>
      <c r="R87" s="91">
        <v>1.1868999999999998</v>
      </c>
      <c r="S87" s="91">
        <v>-1.0277669999999999</v>
      </c>
    </row>
    <row r="88" spans="1:19" ht="15.75">
      <c r="A88" s="89" t="s">
        <v>161</v>
      </c>
      <c r="B88" s="104">
        <v>283</v>
      </c>
      <c r="C88" s="91">
        <v>30.054023028506432</v>
      </c>
      <c r="D88" s="91">
        <v>3.9561629999999997</v>
      </c>
      <c r="E88" s="91">
        <v>0</v>
      </c>
      <c r="F88" s="91">
        <v>0</v>
      </c>
      <c r="G88" s="92" t="s">
        <v>79</v>
      </c>
      <c r="H88" s="92" t="s">
        <v>79</v>
      </c>
      <c r="I88" s="91">
        <v>0</v>
      </c>
      <c r="J88" s="91">
        <v>0</v>
      </c>
      <c r="K88" s="91">
        <v>-0.17563332</v>
      </c>
      <c r="L88" s="91">
        <v>-3.313306</v>
      </c>
      <c r="M88" s="93">
        <f t="shared" si="8"/>
        <v>-3.48893932</v>
      </c>
      <c r="N88" s="91">
        <v>0</v>
      </c>
      <c r="O88" s="94">
        <f t="shared" si="10"/>
        <v>26.56508370850643</v>
      </c>
      <c r="P88" s="91">
        <v>12.896344659811595</v>
      </c>
      <c r="Q88" s="91">
        <v>0</v>
      </c>
      <c r="R88" s="91">
        <v>0.010438</v>
      </c>
      <c r="S88" s="91">
        <v>-0.66511853</v>
      </c>
    </row>
    <row r="89" spans="1:19" ht="15.75">
      <c r="A89" s="89" t="s">
        <v>162</v>
      </c>
      <c r="B89" s="104">
        <v>288</v>
      </c>
      <c r="C89" s="91">
        <v>68.01374950270402</v>
      </c>
      <c r="D89" s="91">
        <v>67.01749</v>
      </c>
      <c r="E89" s="91">
        <v>0</v>
      </c>
      <c r="F89" s="91">
        <v>0</v>
      </c>
      <c r="G89" s="92" t="s">
        <v>79</v>
      </c>
      <c r="H89" s="92" t="s">
        <v>79</v>
      </c>
      <c r="I89" s="91">
        <v>0</v>
      </c>
      <c r="J89" s="91">
        <v>0</v>
      </c>
      <c r="K89" s="91">
        <v>-16.997484999999998</v>
      </c>
      <c r="L89" s="91">
        <v>-0.25819</v>
      </c>
      <c r="M89" s="93">
        <f t="shared" si="8"/>
        <v>-17.255674999999997</v>
      </c>
      <c r="N89" s="91">
        <v>0</v>
      </c>
      <c r="O89" s="94">
        <f t="shared" si="10"/>
        <v>50.75807450270402</v>
      </c>
      <c r="P89" s="91">
        <v>0.6792130386101175</v>
      </c>
      <c r="Q89" s="91">
        <v>0</v>
      </c>
      <c r="R89" s="91">
        <v>0</v>
      </c>
      <c r="S89" s="91">
        <v>-0.029046</v>
      </c>
    </row>
    <row r="90" spans="1:19" ht="15.75">
      <c r="A90" s="89" t="s">
        <v>163</v>
      </c>
      <c r="B90" s="104">
        <v>265</v>
      </c>
      <c r="C90" s="91">
        <v>2.8428698249934605</v>
      </c>
      <c r="D90" s="91">
        <v>0</v>
      </c>
      <c r="E90" s="91">
        <v>0</v>
      </c>
      <c r="F90" s="91">
        <v>0</v>
      </c>
      <c r="G90" s="92" t="s">
        <v>79</v>
      </c>
      <c r="H90" s="92" t="s">
        <v>79</v>
      </c>
      <c r="I90" s="91">
        <v>0</v>
      </c>
      <c r="J90" s="91">
        <v>0</v>
      </c>
      <c r="K90" s="91">
        <v>0</v>
      </c>
      <c r="L90" s="91">
        <v>0</v>
      </c>
      <c r="M90" s="93">
        <f t="shared" si="8"/>
        <v>0</v>
      </c>
      <c r="N90" s="91">
        <v>0</v>
      </c>
      <c r="O90" s="94">
        <f t="shared" si="10"/>
        <v>2.8428698249934605</v>
      </c>
      <c r="P90" s="91">
        <v>1.571882127814643</v>
      </c>
      <c r="Q90" s="91">
        <v>0.7</v>
      </c>
      <c r="R90" s="91">
        <v>0</v>
      </c>
      <c r="S90" s="91">
        <v>0</v>
      </c>
    </row>
    <row r="91" spans="1:19" ht="15.75">
      <c r="A91" s="89" t="s">
        <v>164</v>
      </c>
      <c r="B91" s="104">
        <v>289</v>
      </c>
      <c r="C91" s="91">
        <v>48.05065083414378</v>
      </c>
      <c r="D91" s="91">
        <v>0.839818</v>
      </c>
      <c r="E91" s="91">
        <v>0</v>
      </c>
      <c r="F91" s="91">
        <v>0</v>
      </c>
      <c r="G91" s="92" t="s">
        <v>79</v>
      </c>
      <c r="H91" s="92" t="s">
        <v>79</v>
      </c>
      <c r="I91" s="91">
        <v>3.0375945499999997</v>
      </c>
      <c r="J91" s="91">
        <v>0</v>
      </c>
      <c r="K91" s="91">
        <v>-6.91046008</v>
      </c>
      <c r="L91" s="91">
        <v>-0.820075</v>
      </c>
      <c r="M91" s="93">
        <f t="shared" si="8"/>
        <v>-4.69294053</v>
      </c>
      <c r="N91" s="91">
        <v>0</v>
      </c>
      <c r="O91" s="94">
        <f t="shared" si="10"/>
        <v>43.35771030414378</v>
      </c>
      <c r="P91" s="91">
        <v>3.503290684143779</v>
      </c>
      <c r="Q91" s="91">
        <v>0</v>
      </c>
      <c r="R91" s="91">
        <v>0</v>
      </c>
      <c r="S91" s="91">
        <v>-2.45250791</v>
      </c>
    </row>
    <row r="92" spans="1:19" ht="15.75">
      <c r="A92" s="75"/>
      <c r="B92" s="101"/>
      <c r="C92" s="84"/>
      <c r="D92" s="84"/>
      <c r="E92" s="84"/>
      <c r="F92" s="84"/>
      <c r="G92" s="86" t="s">
        <v>79</v>
      </c>
      <c r="H92" s="86" t="s">
        <v>79</v>
      </c>
      <c r="I92" s="84"/>
      <c r="J92" s="84"/>
      <c r="K92" s="84"/>
      <c r="L92" s="84"/>
      <c r="M92" s="77"/>
      <c r="N92" s="84"/>
      <c r="O92" s="102"/>
      <c r="P92" s="84"/>
      <c r="Q92" s="84"/>
      <c r="R92" s="84"/>
      <c r="S92" s="84"/>
    </row>
    <row r="93" spans="1:19" ht="15.75">
      <c r="A93" s="103" t="s">
        <v>165</v>
      </c>
      <c r="B93" s="104">
        <v>298</v>
      </c>
      <c r="C93" s="91">
        <v>126.99366059999998</v>
      </c>
      <c r="D93" s="91">
        <v>0</v>
      </c>
      <c r="E93" s="91">
        <v>0</v>
      </c>
      <c r="F93" s="91">
        <v>0</v>
      </c>
      <c r="G93" s="92" t="s">
        <v>79</v>
      </c>
      <c r="H93" s="92" t="s">
        <v>79</v>
      </c>
      <c r="I93" s="91">
        <v>0</v>
      </c>
      <c r="J93" s="91">
        <v>0</v>
      </c>
      <c r="K93" s="91">
        <v>0</v>
      </c>
      <c r="L93" s="91">
        <v>0</v>
      </c>
      <c r="M93" s="93">
        <f>I93+K93+L93</f>
        <v>0</v>
      </c>
      <c r="N93" s="91">
        <v>0</v>
      </c>
      <c r="O93" s="94">
        <f>C93+M93</f>
        <v>126.99366059999998</v>
      </c>
      <c r="P93" s="91">
        <v>1.479399</v>
      </c>
      <c r="Q93" s="91">
        <v>0.0025</v>
      </c>
      <c r="R93" s="91">
        <v>0.02675</v>
      </c>
      <c r="S93" s="91">
        <v>0</v>
      </c>
    </row>
    <row r="94" spans="1:19" ht="15.75">
      <c r="A94" s="75"/>
      <c r="B94" s="101"/>
      <c r="C94" s="84"/>
      <c r="D94" s="84"/>
      <c r="E94" s="84"/>
      <c r="F94" s="84"/>
      <c r="G94" s="86" t="s">
        <v>79</v>
      </c>
      <c r="H94" s="86" t="s">
        <v>79</v>
      </c>
      <c r="I94" s="84"/>
      <c r="J94" s="77"/>
      <c r="K94" s="84"/>
      <c r="L94" s="84"/>
      <c r="M94" s="77"/>
      <c r="N94" s="77"/>
      <c r="O94" s="102"/>
      <c r="P94" s="84"/>
      <c r="Q94" s="77"/>
      <c r="R94" s="77"/>
      <c r="S94" s="88"/>
    </row>
    <row r="95" spans="1:19" s="4" customFormat="1" ht="19.5">
      <c r="A95" s="78" t="s">
        <v>166</v>
      </c>
      <c r="B95" s="79"/>
      <c r="C95" s="80">
        <f>C97+C124+C139</f>
        <v>296.0944148376827</v>
      </c>
      <c r="D95" s="80">
        <f>D97+D124+D139</f>
        <v>27.088585</v>
      </c>
      <c r="E95" s="80">
        <f>E97+E124+E139</f>
        <v>0</v>
      </c>
      <c r="F95" s="80">
        <f>F97+F124+F139</f>
        <v>0</v>
      </c>
      <c r="G95" s="81" t="s">
        <v>79</v>
      </c>
      <c r="H95" s="81" t="s">
        <v>79</v>
      </c>
      <c r="I95" s="80">
        <f aca="true" t="shared" si="11" ref="I95:S95">I97+I124+I139</f>
        <v>8.04019251</v>
      </c>
      <c r="J95" s="80">
        <f t="shared" si="11"/>
        <v>2.214067</v>
      </c>
      <c r="K95" s="80">
        <f t="shared" si="11"/>
        <v>-60.53824961000001</v>
      </c>
      <c r="L95" s="80">
        <f t="shared" si="11"/>
        <v>-0.5153449999999999</v>
      </c>
      <c r="M95" s="80">
        <f t="shared" si="11"/>
        <v>-53.01340209999999</v>
      </c>
      <c r="N95" s="80">
        <f t="shared" si="11"/>
        <v>0</v>
      </c>
      <c r="O95" s="82">
        <f t="shared" si="11"/>
        <v>243.08101273768267</v>
      </c>
      <c r="P95" s="80">
        <f t="shared" si="11"/>
        <v>195.87949331759526</v>
      </c>
      <c r="Q95" s="80">
        <f t="shared" si="11"/>
        <v>2.0953359999999996</v>
      </c>
      <c r="R95" s="80">
        <f t="shared" si="11"/>
        <v>0.384671</v>
      </c>
      <c r="S95" s="83">
        <f t="shared" si="11"/>
        <v>-12.53626393</v>
      </c>
    </row>
    <row r="96" spans="1:19" ht="15.75">
      <c r="A96" s="75"/>
      <c r="B96" s="101"/>
      <c r="C96" s="84"/>
      <c r="D96" s="84"/>
      <c r="E96" s="84"/>
      <c r="F96" s="84"/>
      <c r="G96" s="86" t="s">
        <v>79</v>
      </c>
      <c r="H96" s="86" t="s">
        <v>79</v>
      </c>
      <c r="I96" s="84"/>
      <c r="J96" s="77"/>
      <c r="K96" s="84"/>
      <c r="L96" s="84"/>
      <c r="M96" s="77"/>
      <c r="N96" s="77"/>
      <c r="O96" s="102"/>
      <c r="P96" s="84"/>
      <c r="Q96" s="77"/>
      <c r="R96" s="77"/>
      <c r="S96" s="88"/>
    </row>
    <row r="97" spans="1:19" ht="15.75">
      <c r="A97" s="103" t="s">
        <v>167</v>
      </c>
      <c r="B97" s="104"/>
      <c r="C97" s="93">
        <f>SUM(C98:C122)</f>
        <v>105.8950751112678</v>
      </c>
      <c r="D97" s="93">
        <f>SUM(D98:D122)</f>
        <v>27.088585</v>
      </c>
      <c r="E97" s="93">
        <f>SUM(E98:E122)</f>
        <v>0</v>
      </c>
      <c r="F97" s="93">
        <f>SUM(F98:F122)</f>
        <v>0</v>
      </c>
      <c r="G97" s="92" t="s">
        <v>79</v>
      </c>
      <c r="H97" s="92" t="s">
        <v>79</v>
      </c>
      <c r="I97" s="93">
        <f aca="true" t="shared" si="12" ref="I97:S97">SUM(I98:I122)</f>
        <v>7.20178007</v>
      </c>
      <c r="J97" s="93">
        <f t="shared" si="12"/>
        <v>2.214067</v>
      </c>
      <c r="K97" s="93">
        <f t="shared" si="12"/>
        <v>-20.908188750000004</v>
      </c>
      <c r="L97" s="93">
        <f t="shared" si="12"/>
        <v>-0.5153449999999999</v>
      </c>
      <c r="M97" s="93">
        <f t="shared" si="12"/>
        <v>-14.22175368</v>
      </c>
      <c r="N97" s="93">
        <f t="shared" si="12"/>
        <v>0</v>
      </c>
      <c r="O97" s="94">
        <f t="shared" si="12"/>
        <v>91.6733214312678</v>
      </c>
      <c r="P97" s="93">
        <f t="shared" si="12"/>
        <v>58.88617095575821</v>
      </c>
      <c r="Q97" s="93">
        <f t="shared" si="12"/>
        <v>2.089336</v>
      </c>
      <c r="R97" s="93">
        <f t="shared" si="12"/>
        <v>0.133048</v>
      </c>
      <c r="S97" s="105">
        <f t="shared" si="12"/>
        <v>-5.629144310000001</v>
      </c>
    </row>
    <row r="98" spans="1:19" ht="15.75">
      <c r="A98" s="89" t="s">
        <v>168</v>
      </c>
      <c r="B98" s="104">
        <v>376</v>
      </c>
      <c r="C98" s="91">
        <v>0</v>
      </c>
      <c r="D98" s="91">
        <v>0</v>
      </c>
      <c r="E98" s="91">
        <v>0</v>
      </c>
      <c r="F98" s="91">
        <v>0</v>
      </c>
      <c r="G98" s="92" t="s">
        <v>79</v>
      </c>
      <c r="H98" s="92" t="s">
        <v>79</v>
      </c>
      <c r="I98" s="91">
        <v>0</v>
      </c>
      <c r="J98" s="91">
        <v>0</v>
      </c>
      <c r="K98" s="91">
        <v>0</v>
      </c>
      <c r="L98" s="91">
        <v>0</v>
      </c>
      <c r="M98" s="93">
        <f aca="true" t="shared" si="13" ref="M98:M122">I98+K98+L98</f>
        <v>0</v>
      </c>
      <c r="N98" s="91">
        <v>0</v>
      </c>
      <c r="O98" s="94">
        <f aca="true" t="shared" si="14" ref="O98:O122">C98+M98</f>
        <v>0</v>
      </c>
      <c r="P98" s="91">
        <v>0</v>
      </c>
      <c r="Q98" s="91">
        <v>0</v>
      </c>
      <c r="R98" s="91">
        <v>0</v>
      </c>
      <c r="S98" s="91">
        <v>0</v>
      </c>
    </row>
    <row r="99" spans="1:19" ht="15.75">
      <c r="A99" s="89" t="s">
        <v>169</v>
      </c>
      <c r="B99" s="104">
        <v>377</v>
      </c>
      <c r="C99" s="91">
        <v>0</v>
      </c>
      <c r="D99" s="91">
        <v>0</v>
      </c>
      <c r="E99" s="91">
        <v>0</v>
      </c>
      <c r="F99" s="91">
        <v>0</v>
      </c>
      <c r="G99" s="92" t="s">
        <v>79</v>
      </c>
      <c r="H99" s="92" t="s">
        <v>79</v>
      </c>
      <c r="I99" s="91">
        <v>0</v>
      </c>
      <c r="J99" s="91">
        <v>0</v>
      </c>
      <c r="K99" s="91">
        <v>0</v>
      </c>
      <c r="L99" s="91">
        <v>0</v>
      </c>
      <c r="M99" s="93">
        <f t="shared" si="13"/>
        <v>0</v>
      </c>
      <c r="N99" s="91">
        <v>0</v>
      </c>
      <c r="O99" s="94">
        <f t="shared" si="14"/>
        <v>0</v>
      </c>
      <c r="P99" s="91">
        <v>0</v>
      </c>
      <c r="Q99" s="91">
        <v>0</v>
      </c>
      <c r="R99" s="91">
        <v>0</v>
      </c>
      <c r="S99" s="91">
        <v>0</v>
      </c>
    </row>
    <row r="100" spans="1:19" ht="15.75">
      <c r="A100" s="89" t="s">
        <v>170</v>
      </c>
      <c r="B100" s="104">
        <v>329</v>
      </c>
      <c r="C100" s="91">
        <v>0.16336620370399438</v>
      </c>
      <c r="D100" s="91">
        <v>0</v>
      </c>
      <c r="E100" s="91">
        <v>0</v>
      </c>
      <c r="F100" s="91">
        <v>0</v>
      </c>
      <c r="G100" s="92" t="s">
        <v>79</v>
      </c>
      <c r="H100" s="92" t="s">
        <v>79</v>
      </c>
      <c r="I100" s="91">
        <v>0</v>
      </c>
      <c r="J100" s="91">
        <v>0</v>
      </c>
      <c r="K100" s="91">
        <v>0</v>
      </c>
      <c r="L100" s="91">
        <v>0</v>
      </c>
      <c r="M100" s="93">
        <f t="shared" si="13"/>
        <v>0</v>
      </c>
      <c r="N100" s="91">
        <v>0</v>
      </c>
      <c r="O100" s="94">
        <f t="shared" si="14"/>
        <v>0.16336620370399438</v>
      </c>
      <c r="P100" s="91">
        <v>0.16336620370399438</v>
      </c>
      <c r="Q100" s="91">
        <v>0</v>
      </c>
      <c r="R100" s="91">
        <v>0</v>
      </c>
      <c r="S100" s="91">
        <v>0</v>
      </c>
    </row>
    <row r="101" spans="1:19" ht="15.75">
      <c r="A101" s="89" t="s">
        <v>171</v>
      </c>
      <c r="B101" s="104">
        <v>352</v>
      </c>
      <c r="C101" s="91">
        <v>0</v>
      </c>
      <c r="D101" s="91">
        <v>0</v>
      </c>
      <c r="E101" s="91">
        <v>0</v>
      </c>
      <c r="F101" s="91">
        <v>0</v>
      </c>
      <c r="G101" s="92" t="s">
        <v>79</v>
      </c>
      <c r="H101" s="92" t="s">
        <v>79</v>
      </c>
      <c r="I101" s="91">
        <v>0</v>
      </c>
      <c r="J101" s="91">
        <v>0</v>
      </c>
      <c r="K101" s="91">
        <v>0</v>
      </c>
      <c r="L101" s="91">
        <v>0</v>
      </c>
      <c r="M101" s="93">
        <f t="shared" si="13"/>
        <v>0</v>
      </c>
      <c r="N101" s="91">
        <v>0</v>
      </c>
      <c r="O101" s="94">
        <f t="shared" si="14"/>
        <v>0</v>
      </c>
      <c r="P101" s="91">
        <v>0</v>
      </c>
      <c r="Q101" s="91">
        <v>0</v>
      </c>
      <c r="R101" s="91">
        <v>0</v>
      </c>
      <c r="S101" s="91">
        <v>0</v>
      </c>
    </row>
    <row r="102" spans="1:19" ht="15.75">
      <c r="A102" s="89" t="s">
        <v>172</v>
      </c>
      <c r="B102" s="104">
        <v>336</v>
      </c>
      <c r="C102" s="91">
        <v>4.5703466687335546</v>
      </c>
      <c r="D102" s="91">
        <v>0</v>
      </c>
      <c r="E102" s="91">
        <v>0</v>
      </c>
      <c r="F102" s="91">
        <v>0</v>
      </c>
      <c r="G102" s="92" t="s">
        <v>79</v>
      </c>
      <c r="H102" s="92" t="s">
        <v>79</v>
      </c>
      <c r="I102" s="91">
        <v>0</v>
      </c>
      <c r="J102" s="91">
        <v>0</v>
      </c>
      <c r="K102" s="91">
        <v>-0.2912764</v>
      </c>
      <c r="L102" s="91">
        <v>0</v>
      </c>
      <c r="M102" s="93">
        <f t="shared" si="13"/>
        <v>-0.2912764</v>
      </c>
      <c r="N102" s="91">
        <v>0</v>
      </c>
      <c r="O102" s="94">
        <f t="shared" si="14"/>
        <v>4.2790702687335544</v>
      </c>
      <c r="P102" s="91">
        <v>4.221997204905831</v>
      </c>
      <c r="Q102" s="91">
        <v>0</v>
      </c>
      <c r="R102" s="91">
        <v>0</v>
      </c>
      <c r="S102" s="91">
        <v>-0.07059628</v>
      </c>
    </row>
    <row r="103" spans="1:19" ht="15.75">
      <c r="A103" s="89" t="s">
        <v>173</v>
      </c>
      <c r="B103" s="104">
        <v>338</v>
      </c>
      <c r="C103" s="91">
        <v>2.5073102528724465</v>
      </c>
      <c r="D103" s="91">
        <v>0</v>
      </c>
      <c r="E103" s="91">
        <v>0</v>
      </c>
      <c r="F103" s="91">
        <v>0</v>
      </c>
      <c r="G103" s="92" t="s">
        <v>79</v>
      </c>
      <c r="H103" s="92" t="s">
        <v>79</v>
      </c>
      <c r="I103" s="91">
        <v>0</v>
      </c>
      <c r="J103" s="91">
        <v>0</v>
      </c>
      <c r="K103" s="91">
        <v>0</v>
      </c>
      <c r="L103" s="91">
        <v>0</v>
      </c>
      <c r="M103" s="93">
        <f t="shared" si="13"/>
        <v>0</v>
      </c>
      <c r="N103" s="91">
        <v>0</v>
      </c>
      <c r="O103" s="94">
        <f t="shared" si="14"/>
        <v>2.5073102528724465</v>
      </c>
      <c r="P103" s="91">
        <v>1.4628545415147347</v>
      </c>
      <c r="Q103" s="91">
        <v>0</v>
      </c>
      <c r="R103" s="91">
        <v>0.002</v>
      </c>
      <c r="S103" s="91">
        <v>0</v>
      </c>
    </row>
    <row r="104" spans="1:19" ht="15.75">
      <c r="A104" s="89" t="s">
        <v>174</v>
      </c>
      <c r="B104" s="104">
        <v>340</v>
      </c>
      <c r="C104" s="91">
        <v>3.594298743658389</v>
      </c>
      <c r="D104" s="91">
        <v>0</v>
      </c>
      <c r="E104" s="91">
        <v>0</v>
      </c>
      <c r="F104" s="91">
        <v>0</v>
      </c>
      <c r="G104" s="92" t="s">
        <v>79</v>
      </c>
      <c r="H104" s="92" t="s">
        <v>79</v>
      </c>
      <c r="I104" s="91">
        <v>3.96534577</v>
      </c>
      <c r="J104" s="91">
        <v>1.220288</v>
      </c>
      <c r="K104" s="91">
        <v>-1.73670737</v>
      </c>
      <c r="L104" s="91">
        <v>0</v>
      </c>
      <c r="M104" s="93">
        <f t="shared" si="13"/>
        <v>2.2286384</v>
      </c>
      <c r="N104" s="91">
        <v>0</v>
      </c>
      <c r="O104" s="94">
        <f t="shared" si="14"/>
        <v>5.822937143658389</v>
      </c>
      <c r="P104" s="91">
        <v>2.627170423362572</v>
      </c>
      <c r="Q104" s="91">
        <v>0</v>
      </c>
      <c r="R104" s="91">
        <v>0</v>
      </c>
      <c r="S104" s="91">
        <v>-0.55873321</v>
      </c>
    </row>
    <row r="105" spans="1:19" ht="15.75">
      <c r="A105" s="89" t="s">
        <v>175</v>
      </c>
      <c r="B105" s="104">
        <v>378</v>
      </c>
      <c r="C105" s="91">
        <v>0.2819956722594828</v>
      </c>
      <c r="D105" s="91">
        <v>0</v>
      </c>
      <c r="E105" s="91">
        <v>0</v>
      </c>
      <c r="F105" s="91">
        <v>0</v>
      </c>
      <c r="G105" s="92" t="s">
        <v>79</v>
      </c>
      <c r="H105" s="92" t="s">
        <v>79</v>
      </c>
      <c r="I105" s="91">
        <v>1.0635121</v>
      </c>
      <c r="J105" s="91">
        <v>0.993779</v>
      </c>
      <c r="K105" s="91">
        <v>-0.74830814</v>
      </c>
      <c r="L105" s="91">
        <v>0</v>
      </c>
      <c r="M105" s="93">
        <f t="shared" si="13"/>
        <v>0.31520396000000006</v>
      </c>
      <c r="N105" s="91">
        <v>0</v>
      </c>
      <c r="O105" s="94">
        <f t="shared" si="14"/>
        <v>0.5971996322594828</v>
      </c>
      <c r="P105" s="91">
        <v>0.2819956722594828</v>
      </c>
      <c r="Q105" s="91">
        <v>0</v>
      </c>
      <c r="R105" s="91">
        <v>0</v>
      </c>
      <c r="S105" s="91">
        <v>-0.28700917</v>
      </c>
    </row>
    <row r="106" spans="1:19" ht="15.75">
      <c r="A106" s="89" t="s">
        <v>176</v>
      </c>
      <c r="B106" s="104">
        <v>342</v>
      </c>
      <c r="C106" s="91">
        <v>2.64803381381002</v>
      </c>
      <c r="D106" s="91">
        <v>0</v>
      </c>
      <c r="E106" s="91">
        <v>0</v>
      </c>
      <c r="F106" s="91">
        <v>0</v>
      </c>
      <c r="G106" s="92" t="s">
        <v>79</v>
      </c>
      <c r="H106" s="92" t="s">
        <v>79</v>
      </c>
      <c r="I106" s="91">
        <v>0</v>
      </c>
      <c r="J106" s="91">
        <v>0</v>
      </c>
      <c r="K106" s="91">
        <v>-0.011578799999999998</v>
      </c>
      <c r="L106" s="91">
        <v>0</v>
      </c>
      <c r="M106" s="93">
        <f t="shared" si="13"/>
        <v>-0.011578799999999998</v>
      </c>
      <c r="N106" s="91">
        <v>0</v>
      </c>
      <c r="O106" s="94">
        <f t="shared" si="14"/>
        <v>2.63645501381002</v>
      </c>
      <c r="P106" s="91">
        <v>2.1702825806847557</v>
      </c>
      <c r="Q106" s="91">
        <v>0</v>
      </c>
      <c r="R106" s="91">
        <v>0</v>
      </c>
      <c r="S106" s="91">
        <v>-0.0029525999999999997</v>
      </c>
    </row>
    <row r="107" spans="1:19" ht="15.75">
      <c r="A107" s="89" t="s">
        <v>177</v>
      </c>
      <c r="B107" s="104">
        <v>381</v>
      </c>
      <c r="C107" s="91">
        <v>0.02</v>
      </c>
      <c r="D107" s="91">
        <v>0</v>
      </c>
      <c r="E107" s="91">
        <v>0</v>
      </c>
      <c r="F107" s="91">
        <v>0</v>
      </c>
      <c r="G107" s="92" t="s">
        <v>79</v>
      </c>
      <c r="H107" s="92" t="s">
        <v>79</v>
      </c>
      <c r="I107" s="91">
        <v>0</v>
      </c>
      <c r="J107" s="91">
        <v>0</v>
      </c>
      <c r="K107" s="91">
        <v>0</v>
      </c>
      <c r="L107" s="91">
        <v>0</v>
      </c>
      <c r="M107" s="93">
        <f t="shared" si="13"/>
        <v>0</v>
      </c>
      <c r="N107" s="91">
        <v>0</v>
      </c>
      <c r="O107" s="94">
        <f t="shared" si="14"/>
        <v>0.02</v>
      </c>
      <c r="P107" s="91">
        <v>0.02</v>
      </c>
      <c r="Q107" s="91">
        <v>0</v>
      </c>
      <c r="R107" s="91">
        <v>0</v>
      </c>
      <c r="S107" s="91">
        <v>0</v>
      </c>
    </row>
    <row r="108" spans="1:19" ht="15.75">
      <c r="A108" s="89" t="s">
        <v>178</v>
      </c>
      <c r="B108" s="104">
        <v>347</v>
      </c>
      <c r="C108" s="91">
        <v>2.863261986092422</v>
      </c>
      <c r="D108" s="91">
        <v>0</v>
      </c>
      <c r="E108" s="91">
        <v>0</v>
      </c>
      <c r="F108" s="91">
        <v>0</v>
      </c>
      <c r="G108" s="92" t="s">
        <v>79</v>
      </c>
      <c r="H108" s="92" t="s">
        <v>79</v>
      </c>
      <c r="I108" s="91">
        <v>0</v>
      </c>
      <c r="J108" s="91">
        <v>0</v>
      </c>
      <c r="K108" s="91">
        <v>0</v>
      </c>
      <c r="L108" s="91">
        <v>0</v>
      </c>
      <c r="M108" s="93">
        <f t="shared" si="13"/>
        <v>0</v>
      </c>
      <c r="N108" s="91">
        <v>0</v>
      </c>
      <c r="O108" s="94">
        <f t="shared" si="14"/>
        <v>2.863261986092422</v>
      </c>
      <c r="P108" s="91">
        <v>1.6077035225412897</v>
      </c>
      <c r="Q108" s="91">
        <v>0.747664</v>
      </c>
      <c r="R108" s="91">
        <v>0.0125</v>
      </c>
      <c r="S108" s="91">
        <v>0</v>
      </c>
    </row>
    <row r="109" spans="1:19" ht="15.75">
      <c r="A109" s="89" t="s">
        <v>179</v>
      </c>
      <c r="B109" s="104">
        <v>349</v>
      </c>
      <c r="C109" s="91">
        <v>21.918374774076398</v>
      </c>
      <c r="D109" s="91">
        <v>0.618015</v>
      </c>
      <c r="E109" s="91">
        <v>0</v>
      </c>
      <c r="F109" s="91">
        <v>0</v>
      </c>
      <c r="G109" s="92" t="s">
        <v>79</v>
      </c>
      <c r="H109" s="92" t="s">
        <v>79</v>
      </c>
      <c r="I109" s="91">
        <v>0</v>
      </c>
      <c r="J109" s="91">
        <v>0</v>
      </c>
      <c r="K109" s="91">
        <v>0</v>
      </c>
      <c r="L109" s="91">
        <v>-0.5153449999999999</v>
      </c>
      <c r="M109" s="93">
        <f t="shared" si="13"/>
        <v>-0.5153449999999999</v>
      </c>
      <c r="N109" s="91">
        <v>0</v>
      </c>
      <c r="O109" s="94">
        <f t="shared" si="14"/>
        <v>21.403029774076398</v>
      </c>
      <c r="P109" s="91">
        <v>13.175175713892777</v>
      </c>
      <c r="Q109" s="91">
        <v>1.341122</v>
      </c>
      <c r="R109" s="91">
        <v>0.110548</v>
      </c>
      <c r="S109" s="91">
        <v>-0.10267</v>
      </c>
    </row>
    <row r="110" spans="1:19" ht="15.75">
      <c r="A110" s="89" t="s">
        <v>180</v>
      </c>
      <c r="B110" s="104">
        <v>351</v>
      </c>
      <c r="C110" s="91">
        <v>27.69174711156994</v>
      </c>
      <c r="D110" s="91">
        <v>26.47057</v>
      </c>
      <c r="E110" s="91">
        <v>0</v>
      </c>
      <c r="F110" s="91">
        <v>0</v>
      </c>
      <c r="G110" s="92" t="s">
        <v>79</v>
      </c>
      <c r="H110" s="92" t="s">
        <v>79</v>
      </c>
      <c r="I110" s="91">
        <v>0</v>
      </c>
      <c r="J110" s="91">
        <v>0</v>
      </c>
      <c r="K110" s="91">
        <v>0</v>
      </c>
      <c r="L110" s="91">
        <v>0</v>
      </c>
      <c r="M110" s="93">
        <f t="shared" si="13"/>
        <v>0</v>
      </c>
      <c r="N110" s="91">
        <v>0</v>
      </c>
      <c r="O110" s="94">
        <f t="shared" si="14"/>
        <v>27.69174711156994</v>
      </c>
      <c r="P110" s="91">
        <v>1.0724002529464494</v>
      </c>
      <c r="Q110" s="91">
        <v>0</v>
      </c>
      <c r="R110" s="91">
        <v>0</v>
      </c>
      <c r="S110" s="91">
        <v>0</v>
      </c>
    </row>
    <row r="111" spans="1:19" ht="15.75">
      <c r="A111" s="89" t="s">
        <v>181</v>
      </c>
      <c r="B111" s="104">
        <v>354</v>
      </c>
      <c r="C111" s="91">
        <v>0.4683312750361896</v>
      </c>
      <c r="D111" s="91">
        <v>0</v>
      </c>
      <c r="E111" s="91">
        <v>0</v>
      </c>
      <c r="F111" s="91">
        <v>0</v>
      </c>
      <c r="G111" s="92" t="s">
        <v>79</v>
      </c>
      <c r="H111" s="92" t="s">
        <v>79</v>
      </c>
      <c r="I111" s="91">
        <v>0</v>
      </c>
      <c r="J111" s="91">
        <v>0</v>
      </c>
      <c r="K111" s="91">
        <v>-1.5115199199999998</v>
      </c>
      <c r="L111" s="91">
        <v>0</v>
      </c>
      <c r="M111" s="93">
        <f t="shared" si="13"/>
        <v>-1.5115199199999998</v>
      </c>
      <c r="N111" s="91">
        <v>0</v>
      </c>
      <c r="O111" s="94">
        <f t="shared" si="14"/>
        <v>-1.0431886449638101</v>
      </c>
      <c r="P111" s="91">
        <v>0.3777728603410816</v>
      </c>
      <c r="Q111" s="91">
        <v>0</v>
      </c>
      <c r="R111" s="91">
        <v>0</v>
      </c>
      <c r="S111" s="91">
        <v>-0.15290501</v>
      </c>
    </row>
    <row r="112" spans="1:19" ht="15.75">
      <c r="A112" s="89" t="s">
        <v>182</v>
      </c>
      <c r="B112" s="104">
        <v>358</v>
      </c>
      <c r="C112" s="91">
        <v>30.00414584641389</v>
      </c>
      <c r="D112" s="91">
        <v>0</v>
      </c>
      <c r="E112" s="91">
        <v>0</v>
      </c>
      <c r="F112" s="91">
        <v>0</v>
      </c>
      <c r="G112" s="92" t="s">
        <v>79</v>
      </c>
      <c r="H112" s="92" t="s">
        <v>79</v>
      </c>
      <c r="I112" s="91">
        <v>0</v>
      </c>
      <c r="J112" s="91">
        <v>0</v>
      </c>
      <c r="K112" s="91">
        <v>-12.284082380000001</v>
      </c>
      <c r="L112" s="91">
        <v>0</v>
      </c>
      <c r="M112" s="93">
        <f t="shared" si="13"/>
        <v>-12.284082380000001</v>
      </c>
      <c r="N112" s="91">
        <v>0</v>
      </c>
      <c r="O112" s="94">
        <f t="shared" si="14"/>
        <v>17.72006346641389</v>
      </c>
      <c r="P112" s="91">
        <v>28.258950493720064</v>
      </c>
      <c r="Q112" s="91">
        <v>0.0005499999999999999</v>
      </c>
      <c r="R112" s="91">
        <v>0</v>
      </c>
      <c r="S112" s="91">
        <v>-3.35615187</v>
      </c>
    </row>
    <row r="113" spans="1:19" ht="15.75">
      <c r="A113" s="89" t="s">
        <v>183</v>
      </c>
      <c r="B113" s="104">
        <v>385</v>
      </c>
      <c r="C113" s="91">
        <v>0</v>
      </c>
      <c r="D113" s="91">
        <v>0</v>
      </c>
      <c r="E113" s="91">
        <v>0</v>
      </c>
      <c r="F113" s="91">
        <v>0</v>
      </c>
      <c r="G113" s="92" t="s">
        <v>79</v>
      </c>
      <c r="H113" s="92" t="s">
        <v>79</v>
      </c>
      <c r="I113" s="91">
        <v>0</v>
      </c>
      <c r="J113" s="91">
        <v>0</v>
      </c>
      <c r="K113" s="91">
        <v>0</v>
      </c>
      <c r="L113" s="91">
        <v>0</v>
      </c>
      <c r="M113" s="93">
        <f t="shared" si="13"/>
        <v>0</v>
      </c>
      <c r="N113" s="91">
        <v>0</v>
      </c>
      <c r="O113" s="94">
        <f t="shared" si="14"/>
        <v>0</v>
      </c>
      <c r="P113" s="91">
        <v>0</v>
      </c>
      <c r="Q113" s="91">
        <v>0</v>
      </c>
      <c r="R113" s="91">
        <v>0</v>
      </c>
      <c r="S113" s="91">
        <v>0</v>
      </c>
    </row>
    <row r="114" spans="1:19" ht="15.75">
      <c r="A114" s="89" t="s">
        <v>184</v>
      </c>
      <c r="B114" s="104">
        <v>364</v>
      </c>
      <c r="C114" s="91">
        <v>2.6665379836595746</v>
      </c>
      <c r="D114" s="91">
        <v>0</v>
      </c>
      <c r="E114" s="91">
        <v>0</v>
      </c>
      <c r="F114" s="91">
        <v>0</v>
      </c>
      <c r="G114" s="92" t="s">
        <v>79</v>
      </c>
      <c r="H114" s="92" t="s">
        <v>79</v>
      </c>
      <c r="I114" s="91">
        <v>0</v>
      </c>
      <c r="J114" s="91">
        <v>0</v>
      </c>
      <c r="K114" s="91">
        <v>-1.1376951</v>
      </c>
      <c r="L114" s="91">
        <v>0</v>
      </c>
      <c r="M114" s="93">
        <f t="shared" si="13"/>
        <v>-1.1376951</v>
      </c>
      <c r="N114" s="91">
        <v>0</v>
      </c>
      <c r="O114" s="94">
        <f t="shared" si="14"/>
        <v>1.5288428836595747</v>
      </c>
      <c r="P114" s="91">
        <v>1.1808753567541568</v>
      </c>
      <c r="Q114" s="91">
        <v>0</v>
      </c>
      <c r="R114" s="91">
        <v>0.008</v>
      </c>
      <c r="S114" s="91">
        <v>-0.0370064</v>
      </c>
    </row>
    <row r="115" spans="1:19" ht="15.75">
      <c r="A115" s="89" t="s">
        <v>185</v>
      </c>
      <c r="B115" s="104">
        <v>366</v>
      </c>
      <c r="C115" s="91">
        <v>0.4347647929006543</v>
      </c>
      <c r="D115" s="91">
        <v>0</v>
      </c>
      <c r="E115" s="91">
        <v>0</v>
      </c>
      <c r="F115" s="91">
        <v>0</v>
      </c>
      <c r="G115" s="92" t="s">
        <v>79</v>
      </c>
      <c r="H115" s="92" t="s">
        <v>79</v>
      </c>
      <c r="I115" s="91">
        <v>0</v>
      </c>
      <c r="J115" s="91">
        <v>0</v>
      </c>
      <c r="K115" s="91">
        <v>-0.19992742</v>
      </c>
      <c r="L115" s="91">
        <v>0</v>
      </c>
      <c r="M115" s="93">
        <f t="shared" si="13"/>
        <v>-0.19992742</v>
      </c>
      <c r="N115" s="91">
        <v>0</v>
      </c>
      <c r="O115" s="94">
        <f t="shared" si="14"/>
        <v>0.2348373729006543</v>
      </c>
      <c r="P115" s="91">
        <v>0.34125369580587045</v>
      </c>
      <c r="Q115" s="91">
        <v>0</v>
      </c>
      <c r="R115" s="91">
        <v>0</v>
      </c>
      <c r="S115" s="91">
        <v>-0.046982949999999996</v>
      </c>
    </row>
    <row r="116" spans="1:19" ht="15.75">
      <c r="A116" s="89" t="s">
        <v>186</v>
      </c>
      <c r="B116" s="104">
        <v>382</v>
      </c>
      <c r="C116" s="91">
        <v>0.046459259999999995</v>
      </c>
      <c r="D116" s="91">
        <v>0</v>
      </c>
      <c r="E116" s="91">
        <v>0</v>
      </c>
      <c r="F116" s="91">
        <v>0</v>
      </c>
      <c r="G116" s="92" t="s">
        <v>79</v>
      </c>
      <c r="H116" s="92" t="s">
        <v>79</v>
      </c>
      <c r="I116" s="91">
        <v>0</v>
      </c>
      <c r="J116" s="91">
        <v>0</v>
      </c>
      <c r="K116" s="91">
        <v>-0.04218505</v>
      </c>
      <c r="L116" s="91">
        <v>0</v>
      </c>
      <c r="M116" s="93">
        <f t="shared" si="13"/>
        <v>-0.04218505</v>
      </c>
      <c r="N116" s="91">
        <v>0</v>
      </c>
      <c r="O116" s="94">
        <f t="shared" si="14"/>
        <v>0.004274209999999994</v>
      </c>
      <c r="P116" s="91">
        <v>0.046459259999999995</v>
      </c>
      <c r="Q116" s="91">
        <v>0</v>
      </c>
      <c r="R116" s="91">
        <v>0</v>
      </c>
      <c r="S116" s="91">
        <v>-0.00898062</v>
      </c>
    </row>
    <row r="117" spans="1:19" ht="15.75">
      <c r="A117" s="89" t="s">
        <v>187</v>
      </c>
      <c r="B117" s="104">
        <v>383</v>
      </c>
      <c r="C117" s="91">
        <v>1.1058621024860833</v>
      </c>
      <c r="D117" s="91">
        <v>0</v>
      </c>
      <c r="E117" s="91">
        <v>0</v>
      </c>
      <c r="F117" s="91">
        <v>0</v>
      </c>
      <c r="G117" s="92" t="s">
        <v>79</v>
      </c>
      <c r="H117" s="92" t="s">
        <v>79</v>
      </c>
      <c r="I117" s="91">
        <v>1.32287249</v>
      </c>
      <c r="J117" s="91">
        <v>0</v>
      </c>
      <c r="K117" s="91">
        <v>-2.54044671</v>
      </c>
      <c r="L117" s="91">
        <v>0</v>
      </c>
      <c r="M117" s="93">
        <f t="shared" si="13"/>
        <v>-1.21757422</v>
      </c>
      <c r="N117" s="91">
        <v>0</v>
      </c>
      <c r="O117" s="94">
        <f t="shared" si="14"/>
        <v>-0.11171211751391663</v>
      </c>
      <c r="P117" s="91">
        <v>0.7649292012376635</v>
      </c>
      <c r="Q117" s="91">
        <v>0</v>
      </c>
      <c r="R117" s="91">
        <v>0</v>
      </c>
      <c r="S117" s="91">
        <v>-0.78495181</v>
      </c>
    </row>
    <row r="118" spans="1:19" ht="15.75">
      <c r="A118" s="89" t="s">
        <v>188</v>
      </c>
      <c r="B118" s="104">
        <v>384</v>
      </c>
      <c r="C118" s="91">
        <v>0.07354541</v>
      </c>
      <c r="D118" s="91">
        <v>0</v>
      </c>
      <c r="E118" s="91">
        <v>0</v>
      </c>
      <c r="F118" s="91">
        <v>0</v>
      </c>
      <c r="G118" s="92" t="s">
        <v>79</v>
      </c>
      <c r="H118" s="92" t="s">
        <v>79</v>
      </c>
      <c r="I118" s="91">
        <v>0.85004971</v>
      </c>
      <c r="J118" s="91">
        <v>0</v>
      </c>
      <c r="K118" s="91">
        <v>-0.40446146</v>
      </c>
      <c r="L118" s="91">
        <v>0</v>
      </c>
      <c r="M118" s="93">
        <f t="shared" si="13"/>
        <v>0.44558824999999996</v>
      </c>
      <c r="N118" s="91">
        <v>0</v>
      </c>
      <c r="O118" s="94">
        <f t="shared" si="14"/>
        <v>0.5191336599999999</v>
      </c>
      <c r="P118" s="91">
        <v>0.07354541</v>
      </c>
      <c r="Q118" s="91">
        <v>0</v>
      </c>
      <c r="R118" s="91">
        <v>0</v>
      </c>
      <c r="S118" s="91">
        <v>-0.22020439</v>
      </c>
    </row>
    <row r="119" spans="1:19" ht="15.75">
      <c r="A119" s="89" t="s">
        <v>189</v>
      </c>
      <c r="B119" s="104">
        <v>375</v>
      </c>
      <c r="C119" s="91">
        <v>0.9349684882353421</v>
      </c>
      <c r="D119" s="91">
        <v>0</v>
      </c>
      <c r="E119" s="91">
        <v>0</v>
      </c>
      <c r="F119" s="91">
        <v>0</v>
      </c>
      <c r="G119" s="92" t="s">
        <v>79</v>
      </c>
      <c r="H119" s="92" t="s">
        <v>79</v>
      </c>
      <c r="I119" s="91">
        <v>0</v>
      </c>
      <c r="J119" s="91">
        <v>0</v>
      </c>
      <c r="K119" s="91">
        <v>0</v>
      </c>
      <c r="L119" s="91">
        <v>0</v>
      </c>
      <c r="M119" s="93">
        <f t="shared" si="13"/>
        <v>0</v>
      </c>
      <c r="N119" s="91">
        <v>0</v>
      </c>
      <c r="O119" s="94">
        <f t="shared" si="14"/>
        <v>0.9349684882353421</v>
      </c>
      <c r="P119" s="91">
        <v>0.8067612163280845</v>
      </c>
      <c r="Q119" s="91">
        <v>0</v>
      </c>
      <c r="R119" s="91">
        <v>0</v>
      </c>
      <c r="S119" s="91">
        <v>0</v>
      </c>
    </row>
    <row r="120" spans="1:19" ht="15.75">
      <c r="A120" s="89" t="s">
        <v>190</v>
      </c>
      <c r="B120" s="104">
        <v>387</v>
      </c>
      <c r="C120" s="91">
        <v>0</v>
      </c>
      <c r="D120" s="91">
        <v>0</v>
      </c>
      <c r="E120" s="91">
        <v>0</v>
      </c>
      <c r="F120" s="91">
        <v>0</v>
      </c>
      <c r="G120" s="92" t="s">
        <v>79</v>
      </c>
      <c r="H120" s="92" t="s">
        <v>79</v>
      </c>
      <c r="I120" s="91">
        <v>0</v>
      </c>
      <c r="J120" s="91">
        <v>0</v>
      </c>
      <c r="K120" s="91">
        <v>0</v>
      </c>
      <c r="L120" s="91">
        <v>0</v>
      </c>
      <c r="M120" s="93">
        <f t="shared" si="13"/>
        <v>0</v>
      </c>
      <c r="N120" s="91">
        <v>0</v>
      </c>
      <c r="O120" s="94">
        <f t="shared" si="14"/>
        <v>0</v>
      </c>
      <c r="P120" s="91">
        <v>0</v>
      </c>
      <c r="Q120" s="91">
        <v>0</v>
      </c>
      <c r="R120" s="91">
        <v>0</v>
      </c>
      <c r="S120" s="91">
        <v>0</v>
      </c>
    </row>
    <row r="121" spans="1:19" ht="15.75">
      <c r="A121" s="89" t="s">
        <v>191</v>
      </c>
      <c r="B121" s="104">
        <v>380</v>
      </c>
      <c r="C121" s="91">
        <v>0</v>
      </c>
      <c r="D121" s="91">
        <v>0</v>
      </c>
      <c r="E121" s="91">
        <v>0</v>
      </c>
      <c r="F121" s="91">
        <v>0</v>
      </c>
      <c r="G121" s="92" t="s">
        <v>79</v>
      </c>
      <c r="H121" s="92" t="s">
        <v>79</v>
      </c>
      <c r="I121" s="91">
        <v>0</v>
      </c>
      <c r="J121" s="91">
        <v>0</v>
      </c>
      <c r="K121" s="91">
        <v>0</v>
      </c>
      <c r="L121" s="91">
        <v>0</v>
      </c>
      <c r="M121" s="93">
        <f t="shared" si="13"/>
        <v>0</v>
      </c>
      <c r="N121" s="91">
        <v>0</v>
      </c>
      <c r="O121" s="94">
        <f t="shared" si="14"/>
        <v>0</v>
      </c>
      <c r="P121" s="91">
        <v>0</v>
      </c>
      <c r="Q121" s="91">
        <v>0</v>
      </c>
      <c r="R121" s="91">
        <v>0</v>
      </c>
      <c r="S121" s="91">
        <v>0</v>
      </c>
    </row>
    <row r="122" spans="1:19" ht="15.75">
      <c r="A122" s="89" t="s">
        <v>192</v>
      </c>
      <c r="B122" s="104">
        <v>389</v>
      </c>
      <c r="C122" s="91">
        <v>3.9017247257594128</v>
      </c>
      <c r="D122" s="91">
        <v>0</v>
      </c>
      <c r="E122" s="91">
        <v>0</v>
      </c>
      <c r="F122" s="91">
        <v>0</v>
      </c>
      <c r="G122" s="92" t="s">
        <v>79</v>
      </c>
      <c r="H122" s="92" t="s">
        <v>79</v>
      </c>
      <c r="I122" s="91">
        <v>0</v>
      </c>
      <c r="J122" s="91">
        <v>0</v>
      </c>
      <c r="K122" s="91">
        <v>0</v>
      </c>
      <c r="L122" s="91">
        <v>0</v>
      </c>
      <c r="M122" s="93">
        <f t="shared" si="13"/>
        <v>0</v>
      </c>
      <c r="N122" s="91">
        <v>0</v>
      </c>
      <c r="O122" s="94">
        <f t="shared" si="14"/>
        <v>3.9017247257594128</v>
      </c>
      <c r="P122" s="91">
        <v>0.2326773457594129</v>
      </c>
      <c r="Q122" s="91">
        <v>0</v>
      </c>
      <c r="R122" s="91">
        <v>0</v>
      </c>
      <c r="S122" s="91">
        <v>0</v>
      </c>
    </row>
    <row r="123" spans="1:19" ht="15.75">
      <c r="A123" s="75"/>
      <c r="B123" s="101"/>
      <c r="C123" s="84"/>
      <c r="D123" s="84"/>
      <c r="E123" s="84"/>
      <c r="F123" s="84"/>
      <c r="G123" s="86" t="s">
        <v>79</v>
      </c>
      <c r="H123" s="86" t="s">
        <v>79</v>
      </c>
      <c r="I123" s="84"/>
      <c r="J123" s="77"/>
      <c r="K123" s="84"/>
      <c r="L123" s="84"/>
      <c r="M123" s="77"/>
      <c r="N123" s="77"/>
      <c r="O123" s="102"/>
      <c r="P123" s="84"/>
      <c r="Q123" s="77"/>
      <c r="R123" s="77"/>
      <c r="S123" s="88"/>
    </row>
    <row r="124" spans="1:19" ht="15.75">
      <c r="A124" s="103" t="s">
        <v>193</v>
      </c>
      <c r="B124" s="104"/>
      <c r="C124" s="93">
        <f>SUM(C125:C137)</f>
        <v>159.60293422848756</v>
      </c>
      <c r="D124" s="93">
        <f>SUM(D125:D137)</f>
        <v>0</v>
      </c>
      <c r="E124" s="93">
        <f>SUM(E125:E137)</f>
        <v>0</v>
      </c>
      <c r="F124" s="93">
        <f>SUM(F125:F137)</f>
        <v>0</v>
      </c>
      <c r="G124" s="92" t="s">
        <v>79</v>
      </c>
      <c r="H124" s="92" t="s">
        <v>79</v>
      </c>
      <c r="I124" s="93">
        <f aca="true" t="shared" si="15" ref="I124:S124">SUM(I125:I137)</f>
        <v>0.8384124399999999</v>
      </c>
      <c r="J124" s="93">
        <f t="shared" si="15"/>
        <v>0</v>
      </c>
      <c r="K124" s="93">
        <f t="shared" si="15"/>
        <v>-39.63006086</v>
      </c>
      <c r="L124" s="93">
        <f t="shared" si="15"/>
        <v>0</v>
      </c>
      <c r="M124" s="93">
        <f t="shared" si="15"/>
        <v>-38.791648419999994</v>
      </c>
      <c r="N124" s="93">
        <f t="shared" si="15"/>
        <v>0</v>
      </c>
      <c r="O124" s="94">
        <f t="shared" si="15"/>
        <v>120.81128580848755</v>
      </c>
      <c r="P124" s="93">
        <f t="shared" si="15"/>
        <v>136.86561986390973</v>
      </c>
      <c r="Q124" s="93">
        <f t="shared" si="15"/>
        <v>0.006</v>
      </c>
      <c r="R124" s="93">
        <f t="shared" si="15"/>
        <v>0.237873</v>
      </c>
      <c r="S124" s="105">
        <f t="shared" si="15"/>
        <v>-6.90711962</v>
      </c>
    </row>
    <row r="125" spans="1:19" ht="15.75">
      <c r="A125" s="89" t="s">
        <v>194</v>
      </c>
      <c r="B125" s="104">
        <v>425</v>
      </c>
      <c r="C125" s="91">
        <v>12.642767950356406</v>
      </c>
      <c r="D125" s="91">
        <v>0</v>
      </c>
      <c r="E125" s="91">
        <v>0</v>
      </c>
      <c r="F125" s="91">
        <v>0</v>
      </c>
      <c r="G125" s="92" t="s">
        <v>79</v>
      </c>
      <c r="H125" s="92" t="s">
        <v>79</v>
      </c>
      <c r="I125" s="91">
        <v>0</v>
      </c>
      <c r="J125" s="91">
        <v>0</v>
      </c>
      <c r="K125" s="91">
        <v>0</v>
      </c>
      <c r="L125" s="91">
        <v>0</v>
      </c>
      <c r="M125" s="93">
        <f aca="true" t="shared" si="16" ref="M125:M137">I125+K125+L125</f>
        <v>0</v>
      </c>
      <c r="N125" s="91">
        <v>0</v>
      </c>
      <c r="O125" s="94">
        <f aca="true" t="shared" si="17" ref="O125:O137">C125+M125</f>
        <v>12.642767950356406</v>
      </c>
      <c r="P125" s="91">
        <v>11.118522987601109</v>
      </c>
      <c r="Q125" s="91">
        <v>0.001</v>
      </c>
      <c r="R125" s="91">
        <v>0</v>
      </c>
      <c r="S125" s="91">
        <v>0</v>
      </c>
    </row>
    <row r="126" spans="1:19" ht="15.75">
      <c r="A126" s="89" t="s">
        <v>195</v>
      </c>
      <c r="B126" s="104">
        <v>428</v>
      </c>
      <c r="C126" s="91">
        <v>33.131580303447464</v>
      </c>
      <c r="D126" s="91">
        <v>0</v>
      </c>
      <c r="E126" s="91">
        <v>0</v>
      </c>
      <c r="F126" s="91">
        <v>0</v>
      </c>
      <c r="G126" s="92" t="s">
        <v>79</v>
      </c>
      <c r="H126" s="92" t="s">
        <v>79</v>
      </c>
      <c r="I126" s="91">
        <v>0.53425402</v>
      </c>
      <c r="J126" s="91">
        <v>0</v>
      </c>
      <c r="K126" s="91">
        <v>-1.97052795</v>
      </c>
      <c r="L126" s="91">
        <v>0</v>
      </c>
      <c r="M126" s="93">
        <f t="shared" si="16"/>
        <v>-1.43627393</v>
      </c>
      <c r="N126" s="91">
        <v>0</v>
      </c>
      <c r="O126" s="94">
        <f t="shared" si="17"/>
        <v>31.695306373447465</v>
      </c>
      <c r="P126" s="91">
        <v>30.31941654189309</v>
      </c>
      <c r="Q126" s="91">
        <v>0.005</v>
      </c>
      <c r="R126" s="91">
        <v>0.092013</v>
      </c>
      <c r="S126" s="91">
        <v>-0.24325940999999998</v>
      </c>
    </row>
    <row r="127" spans="1:19" ht="15.75">
      <c r="A127" s="89" t="s">
        <v>196</v>
      </c>
      <c r="B127" s="104">
        <v>431</v>
      </c>
      <c r="C127" s="91">
        <v>42.28682295288303</v>
      </c>
      <c r="D127" s="91">
        <v>0</v>
      </c>
      <c r="E127" s="91">
        <v>0</v>
      </c>
      <c r="F127" s="91">
        <v>0</v>
      </c>
      <c r="G127" s="92" t="s">
        <v>79</v>
      </c>
      <c r="H127" s="92" t="s">
        <v>79</v>
      </c>
      <c r="I127" s="91">
        <v>0</v>
      </c>
      <c r="J127" s="91">
        <v>0</v>
      </c>
      <c r="K127" s="91">
        <v>-17.65858266</v>
      </c>
      <c r="L127" s="91">
        <v>0</v>
      </c>
      <c r="M127" s="93">
        <f t="shared" si="16"/>
        <v>-17.65858266</v>
      </c>
      <c r="N127" s="91">
        <v>0</v>
      </c>
      <c r="O127" s="94">
        <f t="shared" si="17"/>
        <v>24.628240292883028</v>
      </c>
      <c r="P127" s="91">
        <v>38.1918797641252</v>
      </c>
      <c r="Q127" s="91">
        <v>0</v>
      </c>
      <c r="R127" s="91">
        <v>0</v>
      </c>
      <c r="S127" s="91">
        <v>-1.1017009599999998</v>
      </c>
    </row>
    <row r="128" spans="1:19" ht="15.75">
      <c r="A128" s="89" t="s">
        <v>197</v>
      </c>
      <c r="B128" s="104">
        <v>434</v>
      </c>
      <c r="C128" s="91">
        <v>10.400844710309203</v>
      </c>
      <c r="D128" s="91">
        <v>0</v>
      </c>
      <c r="E128" s="91">
        <v>0</v>
      </c>
      <c r="F128" s="91">
        <v>0</v>
      </c>
      <c r="G128" s="92" t="s">
        <v>79</v>
      </c>
      <c r="H128" s="92" t="s">
        <v>79</v>
      </c>
      <c r="I128" s="91">
        <v>0</v>
      </c>
      <c r="J128" s="91">
        <v>0</v>
      </c>
      <c r="K128" s="91">
        <v>-2.5411485899999997</v>
      </c>
      <c r="L128" s="91">
        <v>0</v>
      </c>
      <c r="M128" s="93">
        <f t="shared" si="16"/>
        <v>-2.5411485899999997</v>
      </c>
      <c r="N128" s="91">
        <v>0</v>
      </c>
      <c r="O128" s="94">
        <f t="shared" si="17"/>
        <v>7.859696120309203</v>
      </c>
      <c r="P128" s="91">
        <v>8.771953083579923</v>
      </c>
      <c r="Q128" s="91">
        <v>0</v>
      </c>
      <c r="R128" s="91">
        <v>0</v>
      </c>
      <c r="S128" s="91">
        <v>-0.7357519</v>
      </c>
    </row>
    <row r="129" spans="1:19" ht="15.75">
      <c r="A129" s="89" t="s">
        <v>198</v>
      </c>
      <c r="B129" s="104">
        <v>437</v>
      </c>
      <c r="C129" s="91">
        <v>21.29770991296484</v>
      </c>
      <c r="D129" s="91">
        <v>0</v>
      </c>
      <c r="E129" s="91">
        <v>0</v>
      </c>
      <c r="F129" s="91">
        <v>0</v>
      </c>
      <c r="G129" s="92" t="s">
        <v>79</v>
      </c>
      <c r="H129" s="92" t="s">
        <v>79</v>
      </c>
      <c r="I129" s="91">
        <v>0</v>
      </c>
      <c r="J129" s="91">
        <v>0</v>
      </c>
      <c r="K129" s="91">
        <v>-1.89981607</v>
      </c>
      <c r="L129" s="91">
        <v>0</v>
      </c>
      <c r="M129" s="93">
        <f t="shared" si="16"/>
        <v>-1.89981607</v>
      </c>
      <c r="N129" s="91">
        <v>0</v>
      </c>
      <c r="O129" s="94">
        <f t="shared" si="17"/>
        <v>19.39789384296484</v>
      </c>
      <c r="P129" s="91">
        <v>18.43257617991621</v>
      </c>
      <c r="Q129" s="91">
        <v>0</v>
      </c>
      <c r="R129" s="91">
        <v>0.023</v>
      </c>
      <c r="S129" s="91">
        <v>-0.27092793</v>
      </c>
    </row>
    <row r="130" spans="1:19" ht="15.75">
      <c r="A130" s="89" t="s">
        <v>199</v>
      </c>
      <c r="B130" s="104">
        <v>440</v>
      </c>
      <c r="C130" s="91">
        <v>7.168402037117587</v>
      </c>
      <c r="D130" s="91">
        <v>0</v>
      </c>
      <c r="E130" s="91">
        <v>0</v>
      </c>
      <c r="F130" s="91">
        <v>0</v>
      </c>
      <c r="G130" s="92" t="s">
        <v>79</v>
      </c>
      <c r="H130" s="92" t="s">
        <v>79</v>
      </c>
      <c r="I130" s="91">
        <v>0</v>
      </c>
      <c r="J130" s="91">
        <v>0</v>
      </c>
      <c r="K130" s="91">
        <v>-5.72235592</v>
      </c>
      <c r="L130" s="91">
        <v>0</v>
      </c>
      <c r="M130" s="93">
        <f t="shared" si="16"/>
        <v>-5.72235592</v>
      </c>
      <c r="N130" s="91">
        <v>0</v>
      </c>
      <c r="O130" s="94">
        <f t="shared" si="17"/>
        <v>1.4460461171175867</v>
      </c>
      <c r="P130" s="91">
        <v>6.583400471548994</v>
      </c>
      <c r="Q130" s="91">
        <v>0</v>
      </c>
      <c r="R130" s="91">
        <v>0.07</v>
      </c>
      <c r="S130" s="91">
        <v>-2.8455396</v>
      </c>
    </row>
    <row r="131" spans="1:19" ht="15.75">
      <c r="A131" s="89" t="s">
        <v>200</v>
      </c>
      <c r="B131" s="104">
        <v>446</v>
      </c>
      <c r="C131" s="91">
        <v>0.18</v>
      </c>
      <c r="D131" s="91">
        <v>0</v>
      </c>
      <c r="E131" s="91">
        <v>0</v>
      </c>
      <c r="F131" s="91">
        <v>0</v>
      </c>
      <c r="G131" s="92" t="s">
        <v>79</v>
      </c>
      <c r="H131" s="92" t="s">
        <v>79</v>
      </c>
      <c r="I131" s="91">
        <v>0</v>
      </c>
      <c r="J131" s="91">
        <v>0</v>
      </c>
      <c r="K131" s="91">
        <v>0</v>
      </c>
      <c r="L131" s="91">
        <v>0</v>
      </c>
      <c r="M131" s="93">
        <f t="shared" si="16"/>
        <v>0</v>
      </c>
      <c r="N131" s="91">
        <v>0</v>
      </c>
      <c r="O131" s="94">
        <f t="shared" si="17"/>
        <v>0.18</v>
      </c>
      <c r="P131" s="91">
        <v>0.18</v>
      </c>
      <c r="Q131" s="91">
        <v>0</v>
      </c>
      <c r="R131" s="91">
        <v>0</v>
      </c>
      <c r="S131" s="91">
        <v>0</v>
      </c>
    </row>
    <row r="132" spans="1:19" ht="15.75">
      <c r="A132" s="89" t="s">
        <v>201</v>
      </c>
      <c r="B132" s="104">
        <v>451</v>
      </c>
      <c r="C132" s="91">
        <v>1.5663576513217148</v>
      </c>
      <c r="D132" s="91">
        <v>0</v>
      </c>
      <c r="E132" s="91">
        <v>0</v>
      </c>
      <c r="F132" s="91">
        <v>0</v>
      </c>
      <c r="G132" s="92" t="s">
        <v>79</v>
      </c>
      <c r="H132" s="92" t="s">
        <v>79</v>
      </c>
      <c r="I132" s="91">
        <v>0</v>
      </c>
      <c r="J132" s="91">
        <v>0</v>
      </c>
      <c r="K132" s="91">
        <v>-0.8932609499999999</v>
      </c>
      <c r="L132" s="91">
        <v>0</v>
      </c>
      <c r="M132" s="93">
        <f t="shared" si="16"/>
        <v>-0.8932609499999999</v>
      </c>
      <c r="N132" s="91">
        <v>0</v>
      </c>
      <c r="O132" s="94">
        <f t="shared" si="17"/>
        <v>0.6730967013217148</v>
      </c>
      <c r="P132" s="91">
        <v>1.3780259379228619</v>
      </c>
      <c r="Q132" s="91">
        <v>0</v>
      </c>
      <c r="R132" s="91">
        <v>0</v>
      </c>
      <c r="S132" s="91">
        <v>-0.12369743999999999</v>
      </c>
    </row>
    <row r="133" spans="1:19" ht="15.75">
      <c r="A133" s="89" t="s">
        <v>202</v>
      </c>
      <c r="B133" s="104">
        <v>454</v>
      </c>
      <c r="C133" s="91">
        <v>15.614756483107136</v>
      </c>
      <c r="D133" s="91">
        <v>0</v>
      </c>
      <c r="E133" s="91">
        <v>0</v>
      </c>
      <c r="F133" s="91">
        <v>0</v>
      </c>
      <c r="G133" s="92" t="s">
        <v>79</v>
      </c>
      <c r="H133" s="92" t="s">
        <v>79</v>
      </c>
      <c r="I133" s="91">
        <v>0</v>
      </c>
      <c r="J133" s="91">
        <v>0</v>
      </c>
      <c r="K133" s="91">
        <v>-6.5443532300000005</v>
      </c>
      <c r="L133" s="91">
        <v>0</v>
      </c>
      <c r="M133" s="93">
        <f t="shared" si="16"/>
        <v>-6.5443532300000005</v>
      </c>
      <c r="N133" s="91">
        <v>0</v>
      </c>
      <c r="O133" s="94">
        <f t="shared" si="17"/>
        <v>9.070403253107136</v>
      </c>
      <c r="P133" s="91">
        <v>14.429509178175232</v>
      </c>
      <c r="Q133" s="91">
        <v>0</v>
      </c>
      <c r="R133" s="91">
        <v>0.0028599999999999997</v>
      </c>
      <c r="S133" s="91">
        <v>-0.75919065</v>
      </c>
    </row>
    <row r="134" spans="1:19" ht="15.75">
      <c r="A134" s="89" t="s">
        <v>203</v>
      </c>
      <c r="B134" s="104">
        <v>457</v>
      </c>
      <c r="C134" s="91">
        <v>1.0132492889175528</v>
      </c>
      <c r="D134" s="91">
        <v>0</v>
      </c>
      <c r="E134" s="91">
        <v>0</v>
      </c>
      <c r="F134" s="91">
        <v>0</v>
      </c>
      <c r="G134" s="92" t="s">
        <v>79</v>
      </c>
      <c r="H134" s="92" t="s">
        <v>79</v>
      </c>
      <c r="I134" s="91">
        <v>0.30415842</v>
      </c>
      <c r="J134" s="91">
        <v>0</v>
      </c>
      <c r="K134" s="91">
        <v>0</v>
      </c>
      <c r="L134" s="91">
        <v>0</v>
      </c>
      <c r="M134" s="93">
        <f t="shared" si="16"/>
        <v>0.30415842</v>
      </c>
      <c r="N134" s="91">
        <v>0</v>
      </c>
      <c r="O134" s="94">
        <f t="shared" si="17"/>
        <v>1.3174077089175529</v>
      </c>
      <c r="P134" s="91">
        <v>0.6659634392869682</v>
      </c>
      <c r="Q134" s="91">
        <v>0</v>
      </c>
      <c r="R134" s="91">
        <v>0.05</v>
      </c>
      <c r="S134" s="91">
        <v>-0.0056202299999999995</v>
      </c>
    </row>
    <row r="135" spans="1:19" ht="15.75">
      <c r="A135" s="89" t="s">
        <v>204</v>
      </c>
      <c r="B135" s="104">
        <v>460</v>
      </c>
      <c r="C135" s="91">
        <v>7.4501867460335465</v>
      </c>
      <c r="D135" s="91">
        <v>0</v>
      </c>
      <c r="E135" s="91">
        <v>0</v>
      </c>
      <c r="F135" s="91">
        <v>0</v>
      </c>
      <c r="G135" s="92" t="s">
        <v>79</v>
      </c>
      <c r="H135" s="92" t="s">
        <v>79</v>
      </c>
      <c r="I135" s="91">
        <v>0</v>
      </c>
      <c r="J135" s="91">
        <v>0</v>
      </c>
      <c r="K135" s="91">
        <v>-2.40001549</v>
      </c>
      <c r="L135" s="91">
        <v>0</v>
      </c>
      <c r="M135" s="93">
        <f t="shared" si="16"/>
        <v>-2.40001549</v>
      </c>
      <c r="N135" s="91">
        <v>0</v>
      </c>
      <c r="O135" s="94">
        <f t="shared" si="17"/>
        <v>5.050171256033547</v>
      </c>
      <c r="P135" s="91">
        <v>2.138752326288673</v>
      </c>
      <c r="Q135" s="91">
        <v>0</v>
      </c>
      <c r="R135" s="91">
        <v>0</v>
      </c>
      <c r="S135" s="91">
        <v>-0.8214315</v>
      </c>
    </row>
    <row r="136" spans="1:19" ht="15.75">
      <c r="A136" s="89" t="s">
        <v>205</v>
      </c>
      <c r="B136" s="104">
        <v>463</v>
      </c>
      <c r="C136" s="91">
        <v>4.833032852029047</v>
      </c>
      <c r="D136" s="91">
        <v>0</v>
      </c>
      <c r="E136" s="91">
        <v>0</v>
      </c>
      <c r="F136" s="91">
        <v>0</v>
      </c>
      <c r="G136" s="92" t="s">
        <v>79</v>
      </c>
      <c r="H136" s="92" t="s">
        <v>79</v>
      </c>
      <c r="I136" s="91">
        <v>0</v>
      </c>
      <c r="J136" s="91">
        <v>0</v>
      </c>
      <c r="K136" s="91">
        <v>0</v>
      </c>
      <c r="L136" s="91">
        <v>0</v>
      </c>
      <c r="M136" s="93">
        <f t="shared" si="16"/>
        <v>0</v>
      </c>
      <c r="N136" s="91">
        <v>0</v>
      </c>
      <c r="O136" s="94">
        <f t="shared" si="17"/>
        <v>4.833032852029047</v>
      </c>
      <c r="P136" s="91">
        <v>3.9528395335714483</v>
      </c>
      <c r="Q136" s="91">
        <v>0</v>
      </c>
      <c r="R136" s="91">
        <v>0</v>
      </c>
      <c r="S136" s="91">
        <v>0</v>
      </c>
    </row>
    <row r="137" spans="1:19" ht="15.75">
      <c r="A137" s="89" t="s">
        <v>206</v>
      </c>
      <c r="B137" s="104">
        <v>489</v>
      </c>
      <c r="C137" s="91">
        <v>2.0172233399999997</v>
      </c>
      <c r="D137" s="91">
        <v>0</v>
      </c>
      <c r="E137" s="91">
        <v>0</v>
      </c>
      <c r="F137" s="91">
        <v>0</v>
      </c>
      <c r="G137" s="92" t="s">
        <v>79</v>
      </c>
      <c r="H137" s="92" t="s">
        <v>79</v>
      </c>
      <c r="I137" s="91">
        <v>0</v>
      </c>
      <c r="J137" s="91">
        <v>0</v>
      </c>
      <c r="K137" s="91">
        <v>0</v>
      </c>
      <c r="L137" s="91">
        <v>0</v>
      </c>
      <c r="M137" s="93">
        <f t="shared" si="16"/>
        <v>0</v>
      </c>
      <c r="N137" s="91">
        <v>0</v>
      </c>
      <c r="O137" s="94">
        <f t="shared" si="17"/>
        <v>2.0172233399999997</v>
      </c>
      <c r="P137" s="91">
        <v>0.70278042</v>
      </c>
      <c r="Q137" s="91">
        <v>0</v>
      </c>
      <c r="R137" s="91">
        <v>0</v>
      </c>
      <c r="S137" s="91">
        <v>0</v>
      </c>
    </row>
    <row r="138" spans="1:19" ht="15.75">
      <c r="A138" s="75"/>
      <c r="B138" s="101"/>
      <c r="C138" s="84"/>
      <c r="D138" s="84"/>
      <c r="E138" s="84"/>
      <c r="F138" s="84"/>
      <c r="G138" s="86" t="s">
        <v>79</v>
      </c>
      <c r="H138" s="86" t="s">
        <v>79</v>
      </c>
      <c r="I138" s="84"/>
      <c r="J138" s="84"/>
      <c r="K138" s="84"/>
      <c r="L138" s="84"/>
      <c r="M138" s="77"/>
      <c r="N138" s="84"/>
      <c r="O138" s="102"/>
      <c r="P138" s="84"/>
      <c r="Q138" s="84"/>
      <c r="R138" s="84"/>
      <c r="S138" s="84"/>
    </row>
    <row r="139" spans="1:19" ht="15.75">
      <c r="A139" s="103" t="s">
        <v>207</v>
      </c>
      <c r="B139" s="104">
        <v>498</v>
      </c>
      <c r="C139" s="91">
        <v>30.596405497927307</v>
      </c>
      <c r="D139" s="91">
        <v>0</v>
      </c>
      <c r="E139" s="91">
        <v>0</v>
      </c>
      <c r="F139" s="91">
        <v>0</v>
      </c>
      <c r="G139" s="92" t="s">
        <v>79</v>
      </c>
      <c r="H139" s="92" t="s">
        <v>79</v>
      </c>
      <c r="I139" s="91">
        <v>0</v>
      </c>
      <c r="J139" s="91">
        <v>0</v>
      </c>
      <c r="K139" s="91">
        <v>0</v>
      </c>
      <c r="L139" s="91">
        <v>0</v>
      </c>
      <c r="M139" s="93">
        <f>I139+K139+L139</f>
        <v>0</v>
      </c>
      <c r="N139" s="91">
        <v>0</v>
      </c>
      <c r="O139" s="94">
        <f>C139+M139</f>
        <v>30.596405497927307</v>
      </c>
      <c r="P139" s="91">
        <v>0.1277024979273076</v>
      </c>
      <c r="Q139" s="91">
        <v>0</v>
      </c>
      <c r="R139" s="91">
        <v>0.01375</v>
      </c>
      <c r="S139" s="91">
        <v>0</v>
      </c>
    </row>
    <row r="140" spans="1:19" ht="15.75">
      <c r="A140" s="75"/>
      <c r="B140" s="101"/>
      <c r="C140" s="84"/>
      <c r="D140" s="84"/>
      <c r="E140" s="84"/>
      <c r="F140" s="84"/>
      <c r="G140" s="86" t="s">
        <v>79</v>
      </c>
      <c r="H140" s="86" t="s">
        <v>79</v>
      </c>
      <c r="I140" s="84"/>
      <c r="J140" s="77"/>
      <c r="K140" s="84"/>
      <c r="L140" s="84"/>
      <c r="M140" s="77"/>
      <c r="N140" s="77"/>
      <c r="O140" s="102"/>
      <c r="P140" s="84"/>
      <c r="Q140" s="77"/>
      <c r="R140" s="77"/>
      <c r="S140" s="88"/>
    </row>
    <row r="141" spans="1:19" s="4" customFormat="1" ht="19.5">
      <c r="A141" s="78" t="s">
        <v>208</v>
      </c>
      <c r="B141" s="79"/>
      <c r="C141" s="80">
        <f>C143+C155+C177+C191</f>
        <v>1298.48283937035</v>
      </c>
      <c r="D141" s="80">
        <f>D143+D155+D177+D191</f>
        <v>634.171013</v>
      </c>
      <c r="E141" s="80">
        <f>E143+E155+E177+E191</f>
        <v>0</v>
      </c>
      <c r="F141" s="80">
        <f>F143+F155+F177+F191</f>
        <v>0</v>
      </c>
      <c r="G141" s="81" t="s">
        <v>79</v>
      </c>
      <c r="H141" s="81" t="s">
        <v>79</v>
      </c>
      <c r="I141" s="80">
        <f aca="true" t="shared" si="18" ref="I141:S141">I143+I155+I177+I191</f>
        <v>142.965617</v>
      </c>
      <c r="J141" s="80">
        <f t="shared" si="18"/>
        <v>14.758441999999999</v>
      </c>
      <c r="K141" s="80">
        <f t="shared" si="18"/>
        <v>-210.84644858000001</v>
      </c>
      <c r="L141" s="80">
        <f t="shared" si="18"/>
        <v>-7.574625999999999</v>
      </c>
      <c r="M141" s="80">
        <f t="shared" si="18"/>
        <v>-75.45545758</v>
      </c>
      <c r="N141" s="80">
        <f t="shared" si="18"/>
        <v>0</v>
      </c>
      <c r="O141" s="82">
        <f t="shared" si="18"/>
        <v>1223.0273817903499</v>
      </c>
      <c r="P141" s="80">
        <f t="shared" si="18"/>
        <v>434.96404802903743</v>
      </c>
      <c r="Q141" s="80">
        <f t="shared" si="18"/>
        <v>5.2697769999999995</v>
      </c>
      <c r="R141" s="80">
        <f t="shared" si="18"/>
        <v>20.901552400000003</v>
      </c>
      <c r="S141" s="83">
        <f t="shared" si="18"/>
        <v>-75.84937399</v>
      </c>
    </row>
    <row r="142" spans="1:19" ht="15.75">
      <c r="A142" s="75"/>
      <c r="B142" s="101"/>
      <c r="C142" s="84"/>
      <c r="D142" s="84"/>
      <c r="E142" s="84"/>
      <c r="F142" s="84"/>
      <c r="G142" s="86" t="s">
        <v>79</v>
      </c>
      <c r="H142" s="86" t="s">
        <v>79</v>
      </c>
      <c r="I142" s="84"/>
      <c r="J142" s="77"/>
      <c r="K142" s="84"/>
      <c r="L142" s="84"/>
      <c r="M142" s="77"/>
      <c r="N142" s="77"/>
      <c r="O142" s="102"/>
      <c r="P142" s="84"/>
      <c r="Q142" s="77"/>
      <c r="R142" s="77"/>
      <c r="S142" s="88"/>
    </row>
    <row r="143" spans="1:19" s="6" customFormat="1" ht="15.75">
      <c r="A143" s="103" t="s">
        <v>209</v>
      </c>
      <c r="B143" s="104"/>
      <c r="C143" s="93">
        <f>SUM(C144:C153)</f>
        <v>777.8214644738206</v>
      </c>
      <c r="D143" s="93">
        <f>SUM(D144:D153)</f>
        <v>625.930562</v>
      </c>
      <c r="E143" s="93">
        <f>SUM(E144:E153)</f>
        <v>0</v>
      </c>
      <c r="F143" s="93">
        <f>SUM(F144:F153)</f>
        <v>0</v>
      </c>
      <c r="G143" s="92" t="s">
        <v>79</v>
      </c>
      <c r="H143" s="92" t="s">
        <v>79</v>
      </c>
      <c r="I143" s="93">
        <f aca="true" t="shared" si="19" ref="I143:S143">SUM(I144:I153)</f>
        <v>5.46506492</v>
      </c>
      <c r="J143" s="93">
        <f t="shared" si="19"/>
        <v>0.09386599999999999</v>
      </c>
      <c r="K143" s="93">
        <f t="shared" si="19"/>
        <v>-11.84279363</v>
      </c>
      <c r="L143" s="93">
        <f t="shared" si="19"/>
        <v>-0.7416929999999999</v>
      </c>
      <c r="M143" s="93">
        <f t="shared" si="19"/>
        <v>-7.119421709999999</v>
      </c>
      <c r="N143" s="93">
        <f t="shared" si="19"/>
        <v>0</v>
      </c>
      <c r="O143" s="94">
        <f t="shared" si="19"/>
        <v>770.7020427638207</v>
      </c>
      <c r="P143" s="93">
        <f t="shared" si="19"/>
        <v>96.25080534255787</v>
      </c>
      <c r="Q143" s="93">
        <f t="shared" si="19"/>
        <v>4.326498</v>
      </c>
      <c r="R143" s="93">
        <f t="shared" si="19"/>
        <v>14.421848890000001</v>
      </c>
      <c r="S143" s="105">
        <f t="shared" si="19"/>
        <v>-8.81816414</v>
      </c>
    </row>
    <row r="144" spans="1:19" ht="15.75">
      <c r="A144" s="89" t="s">
        <v>210</v>
      </c>
      <c r="B144" s="104">
        <v>566</v>
      </c>
      <c r="C144" s="91">
        <v>3.572383955209481</v>
      </c>
      <c r="D144" s="91">
        <v>0</v>
      </c>
      <c r="E144" s="91">
        <v>0</v>
      </c>
      <c r="F144" s="91">
        <v>0</v>
      </c>
      <c r="G144" s="92" t="s">
        <v>79</v>
      </c>
      <c r="H144" s="92" t="s">
        <v>79</v>
      </c>
      <c r="I144" s="91">
        <v>0</v>
      </c>
      <c r="J144" s="91">
        <v>0</v>
      </c>
      <c r="K144" s="91">
        <v>0</v>
      </c>
      <c r="L144" s="91">
        <v>0</v>
      </c>
      <c r="M144" s="93">
        <f aca="true" t="shared" si="20" ref="M144:M153">I144+K144+L144</f>
        <v>0</v>
      </c>
      <c r="N144" s="91">
        <v>0</v>
      </c>
      <c r="O144" s="94">
        <f aca="true" t="shared" si="21" ref="O144:O153">C144+M144</f>
        <v>3.572383955209481</v>
      </c>
      <c r="P144" s="91">
        <v>2.9150929538404706</v>
      </c>
      <c r="Q144" s="91">
        <v>0</v>
      </c>
      <c r="R144" s="91">
        <v>0</v>
      </c>
      <c r="S144" s="91">
        <v>0</v>
      </c>
    </row>
    <row r="145" spans="1:19" ht="15.75">
      <c r="A145" s="89" t="s">
        <v>211</v>
      </c>
      <c r="B145" s="104">
        <v>543</v>
      </c>
      <c r="C145" s="91">
        <v>629.9357818418955</v>
      </c>
      <c r="D145" s="91">
        <v>625</v>
      </c>
      <c r="E145" s="91">
        <v>0</v>
      </c>
      <c r="F145" s="91">
        <v>0</v>
      </c>
      <c r="G145" s="92" t="s">
        <v>79</v>
      </c>
      <c r="H145" s="92" t="s">
        <v>79</v>
      </c>
      <c r="I145" s="91">
        <v>0</v>
      </c>
      <c r="J145" s="91">
        <v>0</v>
      </c>
      <c r="K145" s="91">
        <v>0</v>
      </c>
      <c r="L145" s="91">
        <v>0</v>
      </c>
      <c r="M145" s="93">
        <f t="shared" si="20"/>
        <v>0</v>
      </c>
      <c r="N145" s="91">
        <v>0</v>
      </c>
      <c r="O145" s="94">
        <f t="shared" si="21"/>
        <v>629.9357818418955</v>
      </c>
      <c r="P145" s="91">
        <v>3.82655015654612</v>
      </c>
      <c r="Q145" s="91">
        <v>0</v>
      </c>
      <c r="R145" s="91">
        <v>0.676393</v>
      </c>
      <c r="S145" s="91">
        <v>0</v>
      </c>
    </row>
    <row r="146" spans="1:19" ht="15.75">
      <c r="A146" s="89" t="s">
        <v>212</v>
      </c>
      <c r="B146" s="104">
        <v>540</v>
      </c>
      <c r="C146" s="91">
        <v>12.266838981111372</v>
      </c>
      <c r="D146" s="91">
        <v>0</v>
      </c>
      <c r="E146" s="91">
        <v>0</v>
      </c>
      <c r="F146" s="91">
        <v>0</v>
      </c>
      <c r="G146" s="92" t="s">
        <v>79</v>
      </c>
      <c r="H146" s="92" t="s">
        <v>79</v>
      </c>
      <c r="I146" s="91">
        <v>0</v>
      </c>
      <c r="J146" s="91">
        <v>0</v>
      </c>
      <c r="K146" s="91">
        <v>0</v>
      </c>
      <c r="L146" s="91">
        <v>0</v>
      </c>
      <c r="M146" s="93">
        <f t="shared" si="20"/>
        <v>0</v>
      </c>
      <c r="N146" s="91">
        <v>0</v>
      </c>
      <c r="O146" s="94">
        <f t="shared" si="21"/>
        <v>12.266838981111372</v>
      </c>
      <c r="P146" s="91">
        <v>11.680807830799703</v>
      </c>
      <c r="Q146" s="91">
        <v>0</v>
      </c>
      <c r="R146" s="91">
        <v>0.012</v>
      </c>
      <c r="S146" s="91">
        <v>0</v>
      </c>
    </row>
    <row r="147" spans="1:19" ht="15.75">
      <c r="A147" s="89" t="s">
        <v>213</v>
      </c>
      <c r="B147" s="104">
        <v>549</v>
      </c>
      <c r="C147" s="91">
        <v>4.003976038177375</v>
      </c>
      <c r="D147" s="91">
        <v>0</v>
      </c>
      <c r="E147" s="91">
        <v>0</v>
      </c>
      <c r="F147" s="91">
        <v>0</v>
      </c>
      <c r="G147" s="92" t="s">
        <v>79</v>
      </c>
      <c r="H147" s="92" t="s">
        <v>79</v>
      </c>
      <c r="I147" s="91">
        <v>0.09386599999999999</v>
      </c>
      <c r="J147" s="91">
        <v>0.09386599999999999</v>
      </c>
      <c r="K147" s="91">
        <v>-6.8920799</v>
      </c>
      <c r="L147" s="91">
        <v>0</v>
      </c>
      <c r="M147" s="93">
        <f t="shared" si="20"/>
        <v>-6.7982138999999995</v>
      </c>
      <c r="N147" s="91">
        <v>0</v>
      </c>
      <c r="O147" s="94">
        <f t="shared" si="21"/>
        <v>-2.7942378618226247</v>
      </c>
      <c r="P147" s="91">
        <v>3.0833992837976356</v>
      </c>
      <c r="Q147" s="91">
        <v>0</v>
      </c>
      <c r="R147" s="91">
        <v>0.014783999999999999</v>
      </c>
      <c r="S147" s="91">
        <v>-0.86921511</v>
      </c>
    </row>
    <row r="148" spans="1:19" ht="15.75">
      <c r="A148" s="89" t="s">
        <v>214</v>
      </c>
      <c r="B148" s="104">
        <v>555</v>
      </c>
      <c r="C148" s="91">
        <v>56.96900625124863</v>
      </c>
      <c r="D148" s="91">
        <v>0</v>
      </c>
      <c r="E148" s="91">
        <v>0</v>
      </c>
      <c r="F148" s="91">
        <v>0</v>
      </c>
      <c r="G148" s="92" t="s">
        <v>79</v>
      </c>
      <c r="H148" s="92" t="s">
        <v>79</v>
      </c>
      <c r="I148" s="91">
        <v>5.371198919999999</v>
      </c>
      <c r="J148" s="91">
        <v>0</v>
      </c>
      <c r="K148" s="91">
        <v>-3.17075973</v>
      </c>
      <c r="L148" s="91">
        <v>0</v>
      </c>
      <c r="M148" s="93">
        <f t="shared" si="20"/>
        <v>2.2004391899999995</v>
      </c>
      <c r="N148" s="91">
        <v>0</v>
      </c>
      <c r="O148" s="94">
        <f t="shared" si="21"/>
        <v>59.16944544124863</v>
      </c>
      <c r="P148" s="91">
        <v>44.26471521828683</v>
      </c>
      <c r="Q148" s="91">
        <v>0</v>
      </c>
      <c r="R148" s="91">
        <v>7.4383298899999994</v>
      </c>
      <c r="S148" s="91">
        <v>-2.21924421</v>
      </c>
    </row>
    <row r="149" spans="1:19" ht="15.75">
      <c r="A149" s="89" t="s">
        <v>215</v>
      </c>
      <c r="B149" s="104">
        <v>558</v>
      </c>
      <c r="C149" s="91">
        <v>0.6417455687872821</v>
      </c>
      <c r="D149" s="91">
        <v>0</v>
      </c>
      <c r="E149" s="91">
        <v>0</v>
      </c>
      <c r="F149" s="91">
        <v>0</v>
      </c>
      <c r="G149" s="92" t="s">
        <v>79</v>
      </c>
      <c r="H149" s="92" t="s">
        <v>79</v>
      </c>
      <c r="I149" s="91">
        <v>0</v>
      </c>
      <c r="J149" s="91">
        <v>0</v>
      </c>
      <c r="K149" s="91">
        <v>0</v>
      </c>
      <c r="L149" s="91">
        <v>0</v>
      </c>
      <c r="M149" s="93">
        <f t="shared" si="20"/>
        <v>0</v>
      </c>
      <c r="N149" s="91">
        <v>0</v>
      </c>
      <c r="O149" s="94">
        <f t="shared" si="21"/>
        <v>0.6417455687872821</v>
      </c>
      <c r="P149" s="91">
        <v>0.48591745837536</v>
      </c>
      <c r="Q149" s="91">
        <v>0</v>
      </c>
      <c r="R149" s="91">
        <v>0.000305</v>
      </c>
      <c r="S149" s="91">
        <v>0</v>
      </c>
    </row>
    <row r="150" spans="1:19" ht="15.75">
      <c r="A150" s="89" t="s">
        <v>216</v>
      </c>
      <c r="B150" s="104">
        <v>573</v>
      </c>
      <c r="C150" s="91">
        <v>23.2340083956267</v>
      </c>
      <c r="D150" s="91">
        <v>0</v>
      </c>
      <c r="E150" s="91">
        <v>0</v>
      </c>
      <c r="F150" s="91">
        <v>0</v>
      </c>
      <c r="G150" s="92" t="s">
        <v>79</v>
      </c>
      <c r="H150" s="92" t="s">
        <v>79</v>
      </c>
      <c r="I150" s="91">
        <v>0</v>
      </c>
      <c r="J150" s="91">
        <v>0</v>
      </c>
      <c r="K150" s="91">
        <v>-1.42457427</v>
      </c>
      <c r="L150" s="91">
        <v>0</v>
      </c>
      <c r="M150" s="93">
        <f t="shared" si="20"/>
        <v>-1.42457427</v>
      </c>
      <c r="N150" s="91">
        <v>0</v>
      </c>
      <c r="O150" s="94">
        <f t="shared" si="21"/>
        <v>21.809434125626698</v>
      </c>
      <c r="P150" s="91">
        <v>22.244631513539023</v>
      </c>
      <c r="Q150" s="91">
        <v>0</v>
      </c>
      <c r="R150" s="91">
        <v>0</v>
      </c>
      <c r="S150" s="91">
        <v>-0.36756338</v>
      </c>
    </row>
    <row r="151" spans="1:19" ht="15.75">
      <c r="A151" s="89" t="s">
        <v>217</v>
      </c>
      <c r="B151" s="104">
        <v>580</v>
      </c>
      <c r="C151" s="91">
        <v>5.960297988804024</v>
      </c>
      <c r="D151" s="91">
        <v>0.930562</v>
      </c>
      <c r="E151" s="91">
        <v>0</v>
      </c>
      <c r="F151" s="91">
        <v>0</v>
      </c>
      <c r="G151" s="92" t="s">
        <v>79</v>
      </c>
      <c r="H151" s="92" t="s">
        <v>79</v>
      </c>
      <c r="I151" s="91">
        <v>0</v>
      </c>
      <c r="J151" s="91">
        <v>0</v>
      </c>
      <c r="K151" s="91">
        <v>-0.35537972999999995</v>
      </c>
      <c r="L151" s="91">
        <v>-0.7416929999999999</v>
      </c>
      <c r="M151" s="93">
        <f t="shared" si="20"/>
        <v>-1.0970727299999998</v>
      </c>
      <c r="N151" s="91">
        <v>0</v>
      </c>
      <c r="O151" s="94">
        <f t="shared" si="21"/>
        <v>4.863225258804024</v>
      </c>
      <c r="P151" s="91">
        <v>1.9991288261762616</v>
      </c>
      <c r="Q151" s="91">
        <v>1.401869</v>
      </c>
      <c r="R151" s="91">
        <v>0.13636399999999999</v>
      </c>
      <c r="S151" s="91">
        <v>-5.36214144</v>
      </c>
    </row>
    <row r="152" spans="1:19" ht="15.75">
      <c r="A152" s="99" t="s">
        <v>218</v>
      </c>
      <c r="B152" s="104">
        <v>550</v>
      </c>
      <c r="C152" s="91">
        <v>31.855051879297047</v>
      </c>
      <c r="D152" s="91">
        <v>0</v>
      </c>
      <c r="E152" s="91">
        <v>0</v>
      </c>
      <c r="F152" s="91">
        <v>0</v>
      </c>
      <c r="G152" s="92" t="s">
        <v>79</v>
      </c>
      <c r="H152" s="92" t="s">
        <v>79</v>
      </c>
      <c r="I152" s="91">
        <v>0</v>
      </c>
      <c r="J152" s="91">
        <v>0</v>
      </c>
      <c r="K152" s="91">
        <v>0</v>
      </c>
      <c r="L152" s="91">
        <v>0</v>
      </c>
      <c r="M152" s="93">
        <f t="shared" si="20"/>
        <v>0</v>
      </c>
      <c r="N152" s="91">
        <v>0</v>
      </c>
      <c r="O152" s="94">
        <f t="shared" si="21"/>
        <v>31.855051879297047</v>
      </c>
      <c r="P152" s="91">
        <v>5.418096399027111</v>
      </c>
      <c r="Q152" s="91">
        <v>1.924629</v>
      </c>
      <c r="R152" s="91">
        <v>6.138673</v>
      </c>
      <c r="S152" s="91">
        <v>0</v>
      </c>
    </row>
    <row r="153" spans="1:19" ht="15.75">
      <c r="A153" s="89" t="s">
        <v>219</v>
      </c>
      <c r="B153" s="104">
        <v>589</v>
      </c>
      <c r="C153" s="91">
        <v>9.382373573663152</v>
      </c>
      <c r="D153" s="91">
        <v>0</v>
      </c>
      <c r="E153" s="91">
        <v>0</v>
      </c>
      <c r="F153" s="91">
        <v>0</v>
      </c>
      <c r="G153" s="92" t="s">
        <v>79</v>
      </c>
      <c r="H153" s="92" t="s">
        <v>79</v>
      </c>
      <c r="I153" s="91">
        <v>0</v>
      </c>
      <c r="J153" s="91">
        <v>0</v>
      </c>
      <c r="K153" s="91">
        <v>0</v>
      </c>
      <c r="L153" s="91">
        <v>0</v>
      </c>
      <c r="M153" s="93">
        <f t="shared" si="20"/>
        <v>0</v>
      </c>
      <c r="N153" s="91">
        <v>0</v>
      </c>
      <c r="O153" s="94">
        <f t="shared" si="21"/>
        <v>9.382373573663152</v>
      </c>
      <c r="P153" s="91">
        <v>0.3324657021693732</v>
      </c>
      <c r="Q153" s="91">
        <v>1</v>
      </c>
      <c r="R153" s="91">
        <v>0.005</v>
      </c>
      <c r="S153" s="91">
        <v>0</v>
      </c>
    </row>
    <row r="154" spans="1:19" ht="15.75">
      <c r="A154" s="75"/>
      <c r="B154" s="101" t="s">
        <v>1</v>
      </c>
      <c r="C154" s="85"/>
      <c r="D154" s="85"/>
      <c r="E154" s="85"/>
      <c r="F154" s="85"/>
      <c r="G154" s="86" t="s">
        <v>79</v>
      </c>
      <c r="H154" s="86" t="s">
        <v>79</v>
      </c>
      <c r="I154" s="85"/>
      <c r="J154" s="77"/>
      <c r="K154" s="85"/>
      <c r="L154" s="85"/>
      <c r="M154" s="77"/>
      <c r="N154" s="77"/>
      <c r="O154" s="102"/>
      <c r="P154" s="85"/>
      <c r="Q154" s="77"/>
      <c r="R154" s="77"/>
      <c r="S154" s="106"/>
    </row>
    <row r="155" spans="1:19" ht="15.75">
      <c r="A155" s="103" t="s">
        <v>220</v>
      </c>
      <c r="B155" s="104" t="s">
        <v>1</v>
      </c>
      <c r="C155" s="93">
        <f>SUM(C156:C175)</f>
        <v>83.52127337393043</v>
      </c>
      <c r="D155" s="93">
        <f>SUM(D156:D175)</f>
        <v>7.987074</v>
      </c>
      <c r="E155" s="93">
        <f>SUM(E156:E175)</f>
        <v>0</v>
      </c>
      <c r="F155" s="93">
        <f>SUM(F156:F175)</f>
        <v>0</v>
      </c>
      <c r="G155" s="92" t="s">
        <v>79</v>
      </c>
      <c r="H155" s="92" t="s">
        <v>79</v>
      </c>
      <c r="I155" s="93">
        <f aca="true" t="shared" si="22" ref="I155:S155">SUM(I156:I175)</f>
        <v>28.75600767</v>
      </c>
      <c r="J155" s="93">
        <f t="shared" si="22"/>
        <v>4.3088489999999995</v>
      </c>
      <c r="K155" s="93">
        <f t="shared" si="22"/>
        <v>-39.74576999</v>
      </c>
      <c r="L155" s="93">
        <f t="shared" si="22"/>
        <v>-6.594557</v>
      </c>
      <c r="M155" s="93">
        <f t="shared" si="22"/>
        <v>-17.584319320000002</v>
      </c>
      <c r="N155" s="93">
        <f t="shared" si="22"/>
        <v>0</v>
      </c>
      <c r="O155" s="94">
        <f t="shared" si="22"/>
        <v>65.93695405393045</v>
      </c>
      <c r="P155" s="93">
        <f t="shared" si="22"/>
        <v>50.07651317084977</v>
      </c>
      <c r="Q155" s="93">
        <f t="shared" si="22"/>
        <v>0.9367789999999999</v>
      </c>
      <c r="R155" s="93">
        <f t="shared" si="22"/>
        <v>5.48030647</v>
      </c>
      <c r="S155" s="105">
        <f t="shared" si="22"/>
        <v>-15.440049179999999</v>
      </c>
    </row>
    <row r="156" spans="1:19" ht="15.75">
      <c r="A156" s="89" t="s">
        <v>221</v>
      </c>
      <c r="B156" s="104">
        <v>625</v>
      </c>
      <c r="C156" s="91">
        <v>11.646621197375676</v>
      </c>
      <c r="D156" s="91">
        <v>0</v>
      </c>
      <c r="E156" s="91">
        <v>0</v>
      </c>
      <c r="F156" s="91">
        <v>0</v>
      </c>
      <c r="G156" s="92" t="s">
        <v>79</v>
      </c>
      <c r="H156" s="92" t="s">
        <v>79</v>
      </c>
      <c r="I156" s="91">
        <v>0</v>
      </c>
      <c r="J156" s="91">
        <v>0</v>
      </c>
      <c r="K156" s="91">
        <v>0</v>
      </c>
      <c r="L156" s="91">
        <v>0</v>
      </c>
      <c r="M156" s="93">
        <f aca="true" t="shared" si="23" ref="M156:M175">I156+K156+L156</f>
        <v>0</v>
      </c>
      <c r="N156" s="91">
        <v>0</v>
      </c>
      <c r="O156" s="94">
        <f aca="true" t="shared" si="24" ref="O156:O175">C156+M156</f>
        <v>11.646621197375676</v>
      </c>
      <c r="P156" s="91">
        <v>4.434420616815398</v>
      </c>
      <c r="Q156" s="91">
        <v>0.9345789999999999</v>
      </c>
      <c r="R156" s="91">
        <v>1.068</v>
      </c>
      <c r="S156" s="91">
        <v>0</v>
      </c>
    </row>
    <row r="157" spans="1:19" ht="15.75">
      <c r="A157" s="89" t="s">
        <v>222</v>
      </c>
      <c r="B157" s="90">
        <v>610</v>
      </c>
      <c r="C157" s="91">
        <v>11.243525180680294</v>
      </c>
      <c r="D157" s="91">
        <v>0</v>
      </c>
      <c r="E157" s="91">
        <v>0</v>
      </c>
      <c r="F157" s="91">
        <v>0</v>
      </c>
      <c r="G157" s="92" t="s">
        <v>79</v>
      </c>
      <c r="H157" s="92" t="s">
        <v>79</v>
      </c>
      <c r="I157" s="91">
        <v>0</v>
      </c>
      <c r="J157" s="91">
        <v>0</v>
      </c>
      <c r="K157" s="91">
        <v>0</v>
      </c>
      <c r="L157" s="91">
        <v>0</v>
      </c>
      <c r="M157" s="93">
        <f t="shared" si="23"/>
        <v>0</v>
      </c>
      <c r="N157" s="91">
        <v>0</v>
      </c>
      <c r="O157" s="94">
        <f t="shared" si="24"/>
        <v>11.243525180680294</v>
      </c>
      <c r="P157" s="91">
        <v>10.372938836450887</v>
      </c>
      <c r="Q157" s="91">
        <v>0</v>
      </c>
      <c r="R157" s="91">
        <v>0</v>
      </c>
      <c r="S157" s="91">
        <v>-0.02661188</v>
      </c>
    </row>
    <row r="158" spans="1:19" ht="15.75">
      <c r="A158" s="89" t="s">
        <v>223</v>
      </c>
      <c r="B158" s="90">
        <v>611</v>
      </c>
      <c r="C158" s="91">
        <v>1.7166232284363805</v>
      </c>
      <c r="D158" s="91">
        <v>0</v>
      </c>
      <c r="E158" s="91">
        <v>0</v>
      </c>
      <c r="F158" s="91">
        <v>0</v>
      </c>
      <c r="G158" s="92" t="s">
        <v>79</v>
      </c>
      <c r="H158" s="92" t="s">
        <v>79</v>
      </c>
      <c r="I158" s="91">
        <v>6.7858</v>
      </c>
      <c r="J158" s="91">
        <v>0</v>
      </c>
      <c r="K158" s="91">
        <v>0</v>
      </c>
      <c r="L158" s="91">
        <v>0</v>
      </c>
      <c r="M158" s="93">
        <f t="shared" si="23"/>
        <v>6.7858</v>
      </c>
      <c r="N158" s="91">
        <v>0</v>
      </c>
      <c r="O158" s="94">
        <f t="shared" si="24"/>
        <v>8.502423228436381</v>
      </c>
      <c r="P158" s="91">
        <v>1.5173236492785174</v>
      </c>
      <c r="Q158" s="91">
        <v>0</v>
      </c>
      <c r="R158" s="91">
        <v>0</v>
      </c>
      <c r="S158" s="91">
        <v>-0.11175836</v>
      </c>
    </row>
    <row r="159" spans="1:19" ht="15.75">
      <c r="A159" s="89" t="s">
        <v>224</v>
      </c>
      <c r="B159" s="104">
        <v>666</v>
      </c>
      <c r="C159" s="91">
        <v>5.502474836744296</v>
      </c>
      <c r="D159" s="91">
        <v>4.403509</v>
      </c>
      <c r="E159" s="91">
        <v>0</v>
      </c>
      <c r="F159" s="91">
        <v>0</v>
      </c>
      <c r="G159" s="92" t="s">
        <v>79</v>
      </c>
      <c r="H159" s="92" t="s">
        <v>79</v>
      </c>
      <c r="I159" s="91">
        <v>0</v>
      </c>
      <c r="J159" s="91">
        <v>0</v>
      </c>
      <c r="K159" s="91">
        <v>-3.57080691</v>
      </c>
      <c r="L159" s="91">
        <v>-3.676027</v>
      </c>
      <c r="M159" s="93">
        <f t="shared" si="23"/>
        <v>-7.246833909999999</v>
      </c>
      <c r="N159" s="91">
        <v>0</v>
      </c>
      <c r="O159" s="94">
        <f t="shared" si="24"/>
        <v>-1.744359073255703</v>
      </c>
      <c r="P159" s="91">
        <v>0.8476890005413396</v>
      </c>
      <c r="Q159" s="91">
        <v>0</v>
      </c>
      <c r="R159" s="91">
        <v>0</v>
      </c>
      <c r="S159" s="91">
        <v>-1.9913333500000001</v>
      </c>
    </row>
    <row r="160" spans="1:19" ht="15.75">
      <c r="A160" s="89" t="s">
        <v>225</v>
      </c>
      <c r="B160" s="104">
        <v>630</v>
      </c>
      <c r="C160" s="91">
        <v>0.22164053338040526</v>
      </c>
      <c r="D160" s="91">
        <v>0</v>
      </c>
      <c r="E160" s="91">
        <v>0</v>
      </c>
      <c r="F160" s="91">
        <v>0</v>
      </c>
      <c r="G160" s="92" t="s">
        <v>79</v>
      </c>
      <c r="H160" s="92" t="s">
        <v>79</v>
      </c>
      <c r="I160" s="91">
        <v>0</v>
      </c>
      <c r="J160" s="91">
        <v>0</v>
      </c>
      <c r="K160" s="91">
        <v>0</v>
      </c>
      <c r="L160" s="91">
        <v>0</v>
      </c>
      <c r="M160" s="93">
        <f t="shared" si="23"/>
        <v>0</v>
      </c>
      <c r="N160" s="91">
        <v>0</v>
      </c>
      <c r="O160" s="94">
        <f t="shared" si="24"/>
        <v>0.22164053338040526</v>
      </c>
      <c r="P160" s="91">
        <v>0.22164053338040526</v>
      </c>
      <c r="Q160" s="91">
        <v>0</v>
      </c>
      <c r="R160" s="91">
        <v>0</v>
      </c>
      <c r="S160" s="91">
        <v>0</v>
      </c>
    </row>
    <row r="161" spans="1:19" ht="15.75">
      <c r="A161" s="89" t="s">
        <v>226</v>
      </c>
      <c r="B161" s="90">
        <v>612</v>
      </c>
      <c r="C161" s="91">
        <v>3.5390383891614925</v>
      </c>
      <c r="D161" s="91">
        <v>0</v>
      </c>
      <c r="E161" s="91">
        <v>0</v>
      </c>
      <c r="F161" s="91">
        <v>0</v>
      </c>
      <c r="G161" s="92" t="s">
        <v>79</v>
      </c>
      <c r="H161" s="92" t="s">
        <v>79</v>
      </c>
      <c r="I161" s="91">
        <v>0</v>
      </c>
      <c r="J161" s="91">
        <v>0</v>
      </c>
      <c r="K161" s="91">
        <v>0</v>
      </c>
      <c r="L161" s="91">
        <v>0</v>
      </c>
      <c r="M161" s="93">
        <f t="shared" si="23"/>
        <v>0</v>
      </c>
      <c r="N161" s="91">
        <v>0</v>
      </c>
      <c r="O161" s="94">
        <f t="shared" si="24"/>
        <v>3.5390383891614925</v>
      </c>
      <c r="P161" s="91">
        <v>3.0620789658371184</v>
      </c>
      <c r="Q161" s="91">
        <v>0</v>
      </c>
      <c r="R161" s="91">
        <v>0</v>
      </c>
      <c r="S161" s="91">
        <v>0</v>
      </c>
    </row>
    <row r="162" spans="1:19" ht="15.75">
      <c r="A162" s="89" t="s">
        <v>227</v>
      </c>
      <c r="B162" s="104">
        <v>645</v>
      </c>
      <c r="C162" s="91">
        <v>21.644931250018168</v>
      </c>
      <c r="D162" s="91">
        <v>0</v>
      </c>
      <c r="E162" s="91">
        <v>0</v>
      </c>
      <c r="F162" s="91">
        <v>0</v>
      </c>
      <c r="G162" s="92" t="s">
        <v>79</v>
      </c>
      <c r="H162" s="92" t="s">
        <v>79</v>
      </c>
      <c r="I162" s="91">
        <v>1.20671088</v>
      </c>
      <c r="J162" s="91">
        <v>0</v>
      </c>
      <c r="K162" s="91">
        <v>-19.43856073</v>
      </c>
      <c r="L162" s="91">
        <v>0</v>
      </c>
      <c r="M162" s="93">
        <f t="shared" si="23"/>
        <v>-18.23184985</v>
      </c>
      <c r="N162" s="91">
        <v>0</v>
      </c>
      <c r="O162" s="94">
        <f t="shared" si="24"/>
        <v>3.413081400018168</v>
      </c>
      <c r="P162" s="91">
        <v>18.974533240735756</v>
      </c>
      <c r="Q162" s="91">
        <v>0.0021999999999999997</v>
      </c>
      <c r="R162" s="91">
        <v>0.095745</v>
      </c>
      <c r="S162" s="91">
        <v>-6.46162472</v>
      </c>
    </row>
    <row r="163" spans="1:19" ht="15.75">
      <c r="A163" s="99" t="s">
        <v>228</v>
      </c>
      <c r="B163" s="90">
        <v>613</v>
      </c>
      <c r="C163" s="91">
        <v>2.3583652752259505</v>
      </c>
      <c r="D163" s="91">
        <v>0</v>
      </c>
      <c r="E163" s="91">
        <v>0</v>
      </c>
      <c r="F163" s="91">
        <v>0</v>
      </c>
      <c r="G163" s="92" t="s">
        <v>79</v>
      </c>
      <c r="H163" s="92" t="s">
        <v>79</v>
      </c>
      <c r="I163" s="91">
        <v>0</v>
      </c>
      <c r="J163" s="91">
        <v>0</v>
      </c>
      <c r="K163" s="91">
        <v>0</v>
      </c>
      <c r="L163" s="91">
        <v>0</v>
      </c>
      <c r="M163" s="93">
        <f t="shared" si="23"/>
        <v>0</v>
      </c>
      <c r="N163" s="91">
        <v>0</v>
      </c>
      <c r="O163" s="94">
        <f t="shared" si="24"/>
        <v>2.3583652752259505</v>
      </c>
      <c r="P163" s="91">
        <v>1.8070859825475927</v>
      </c>
      <c r="Q163" s="91">
        <v>0</v>
      </c>
      <c r="R163" s="91">
        <v>0</v>
      </c>
      <c r="S163" s="91">
        <v>0</v>
      </c>
    </row>
    <row r="164" spans="1:19" ht="15.75">
      <c r="A164" s="89" t="s">
        <v>229</v>
      </c>
      <c r="B164" s="90">
        <v>614</v>
      </c>
      <c r="C164" s="91">
        <v>0.7491581985953952</v>
      </c>
      <c r="D164" s="91">
        <v>0</v>
      </c>
      <c r="E164" s="91">
        <v>0</v>
      </c>
      <c r="F164" s="91">
        <v>0</v>
      </c>
      <c r="G164" s="92" t="s">
        <v>79</v>
      </c>
      <c r="H164" s="92" t="s">
        <v>79</v>
      </c>
      <c r="I164" s="91">
        <v>4.3088489999999995</v>
      </c>
      <c r="J164" s="91">
        <v>4.3088489999999995</v>
      </c>
      <c r="K164" s="91">
        <v>-4.21417471</v>
      </c>
      <c r="L164" s="91">
        <v>0</v>
      </c>
      <c r="M164" s="93">
        <f t="shared" si="23"/>
        <v>0.0946742899999995</v>
      </c>
      <c r="N164" s="91">
        <v>0</v>
      </c>
      <c r="O164" s="94">
        <f t="shared" si="24"/>
        <v>0.8438324885953947</v>
      </c>
      <c r="P164" s="91">
        <v>0.7430469141495182</v>
      </c>
      <c r="Q164" s="91">
        <v>0</v>
      </c>
      <c r="R164" s="91">
        <v>0</v>
      </c>
      <c r="S164" s="91">
        <v>-0.05584523</v>
      </c>
    </row>
    <row r="165" spans="1:19" ht="15.75">
      <c r="A165" s="89" t="s">
        <v>230</v>
      </c>
      <c r="B165" s="104">
        <v>655</v>
      </c>
      <c r="C165" s="91">
        <v>0.08</v>
      </c>
      <c r="D165" s="91">
        <v>0</v>
      </c>
      <c r="E165" s="91">
        <v>0</v>
      </c>
      <c r="F165" s="91">
        <v>0</v>
      </c>
      <c r="G165" s="92" t="s">
        <v>79</v>
      </c>
      <c r="H165" s="92" t="s">
        <v>79</v>
      </c>
      <c r="I165" s="91">
        <v>1.89393939</v>
      </c>
      <c r="J165" s="91">
        <v>0</v>
      </c>
      <c r="K165" s="91">
        <v>0</v>
      </c>
      <c r="L165" s="91">
        <v>0</v>
      </c>
      <c r="M165" s="93">
        <f t="shared" si="23"/>
        <v>1.89393939</v>
      </c>
      <c r="N165" s="91">
        <v>0</v>
      </c>
      <c r="O165" s="94">
        <f t="shared" si="24"/>
        <v>1.97393939</v>
      </c>
      <c r="P165" s="91">
        <v>0.08</v>
      </c>
      <c r="Q165" s="91">
        <v>0</v>
      </c>
      <c r="R165" s="91">
        <v>1.89393939</v>
      </c>
      <c r="S165" s="91">
        <v>0</v>
      </c>
    </row>
    <row r="166" spans="1:19" ht="15.75">
      <c r="A166" s="89" t="s">
        <v>231</v>
      </c>
      <c r="B166" s="104">
        <v>635</v>
      </c>
      <c r="C166" s="91">
        <v>3.7176989000949434</v>
      </c>
      <c r="D166" s="91">
        <v>3.0885569999999998</v>
      </c>
      <c r="E166" s="91">
        <v>0</v>
      </c>
      <c r="F166" s="91">
        <v>0</v>
      </c>
      <c r="G166" s="92" t="s">
        <v>79</v>
      </c>
      <c r="H166" s="92" t="s">
        <v>79</v>
      </c>
      <c r="I166" s="91">
        <v>0</v>
      </c>
      <c r="J166" s="91">
        <v>0</v>
      </c>
      <c r="K166" s="91">
        <v>0</v>
      </c>
      <c r="L166" s="91">
        <v>-2.529452</v>
      </c>
      <c r="M166" s="93">
        <f t="shared" si="23"/>
        <v>-2.529452</v>
      </c>
      <c r="N166" s="91">
        <v>0</v>
      </c>
      <c r="O166" s="94">
        <f t="shared" si="24"/>
        <v>1.1882469000949434</v>
      </c>
      <c r="P166" s="91">
        <v>0.45637700689210775</v>
      </c>
      <c r="Q166" s="91">
        <v>0</v>
      </c>
      <c r="R166" s="91">
        <v>0</v>
      </c>
      <c r="S166" s="91">
        <v>-0.559105</v>
      </c>
    </row>
    <row r="167" spans="1:19" ht="15.75">
      <c r="A167" s="89" t="s">
        <v>232</v>
      </c>
      <c r="B167" s="104">
        <v>660</v>
      </c>
      <c r="C167" s="91">
        <v>1.408698053171928</v>
      </c>
      <c r="D167" s="91">
        <v>0.495008</v>
      </c>
      <c r="E167" s="91">
        <v>0</v>
      </c>
      <c r="F167" s="91">
        <v>0</v>
      </c>
      <c r="G167" s="92" t="s">
        <v>79</v>
      </c>
      <c r="H167" s="92" t="s">
        <v>79</v>
      </c>
      <c r="I167" s="91">
        <v>0</v>
      </c>
      <c r="J167" s="91">
        <v>0</v>
      </c>
      <c r="K167" s="91">
        <v>-2.91210289</v>
      </c>
      <c r="L167" s="91">
        <v>-0.389078</v>
      </c>
      <c r="M167" s="93">
        <f t="shared" si="23"/>
        <v>-3.30118089</v>
      </c>
      <c r="N167" s="91">
        <v>0</v>
      </c>
      <c r="O167" s="94">
        <f t="shared" si="24"/>
        <v>-1.892482836828072</v>
      </c>
      <c r="P167" s="91">
        <v>0.42884313966384097</v>
      </c>
      <c r="Q167" s="91">
        <v>0</v>
      </c>
      <c r="R167" s="91">
        <v>0.205</v>
      </c>
      <c r="S167" s="91">
        <v>-0.89021254</v>
      </c>
    </row>
    <row r="168" spans="1:19" ht="15.75">
      <c r="A168" s="89" t="s">
        <v>233</v>
      </c>
      <c r="B168" s="90">
        <v>617</v>
      </c>
      <c r="C168" s="91">
        <v>2.133408985897217</v>
      </c>
      <c r="D168" s="91">
        <v>0</v>
      </c>
      <c r="E168" s="91">
        <v>0</v>
      </c>
      <c r="F168" s="91">
        <v>0</v>
      </c>
      <c r="G168" s="92" t="s">
        <v>79</v>
      </c>
      <c r="H168" s="92" t="s">
        <v>79</v>
      </c>
      <c r="I168" s="91">
        <v>0</v>
      </c>
      <c r="J168" s="91">
        <v>0</v>
      </c>
      <c r="K168" s="91">
        <v>0</v>
      </c>
      <c r="L168" s="91">
        <v>0</v>
      </c>
      <c r="M168" s="93">
        <f t="shared" si="23"/>
        <v>0</v>
      </c>
      <c r="N168" s="91">
        <v>0</v>
      </c>
      <c r="O168" s="94">
        <f t="shared" si="24"/>
        <v>2.133408985897217</v>
      </c>
      <c r="P168" s="91">
        <v>1.9308919796868411</v>
      </c>
      <c r="Q168" s="91">
        <v>0</v>
      </c>
      <c r="R168" s="91">
        <v>0</v>
      </c>
      <c r="S168" s="91">
        <v>-0.38041896999999997</v>
      </c>
    </row>
    <row r="169" spans="1:19" ht="15.75">
      <c r="A169" s="89" t="s">
        <v>234</v>
      </c>
      <c r="B169" s="104">
        <v>665</v>
      </c>
      <c r="C169" s="91">
        <v>3.8879277606858134</v>
      </c>
      <c r="D169" s="91">
        <v>0</v>
      </c>
      <c r="E169" s="91">
        <v>0</v>
      </c>
      <c r="F169" s="91">
        <v>0</v>
      </c>
      <c r="G169" s="92" t="s">
        <v>79</v>
      </c>
      <c r="H169" s="92" t="s">
        <v>79</v>
      </c>
      <c r="I169" s="91">
        <v>12.78929872</v>
      </c>
      <c r="J169" s="91">
        <v>0</v>
      </c>
      <c r="K169" s="91">
        <v>-4.06384584</v>
      </c>
      <c r="L169" s="91">
        <v>0</v>
      </c>
      <c r="M169" s="93">
        <f t="shared" si="23"/>
        <v>8.725452879999999</v>
      </c>
      <c r="N169" s="91">
        <v>0</v>
      </c>
      <c r="O169" s="94">
        <f t="shared" si="24"/>
        <v>12.613380640685811</v>
      </c>
      <c r="P169" s="91">
        <v>2.6711712219080495</v>
      </c>
      <c r="Q169" s="91">
        <v>0</v>
      </c>
      <c r="R169" s="91">
        <v>0.335129</v>
      </c>
      <c r="S169" s="91">
        <v>-3.34063497</v>
      </c>
    </row>
    <row r="170" spans="1:19" ht="15.75">
      <c r="A170" s="89" t="s">
        <v>235</v>
      </c>
      <c r="B170" s="104">
        <v>640</v>
      </c>
      <c r="C170" s="91">
        <v>3.2174528354448926</v>
      </c>
      <c r="D170" s="91">
        <v>0</v>
      </c>
      <c r="E170" s="91">
        <v>0</v>
      </c>
      <c r="F170" s="91">
        <v>0</v>
      </c>
      <c r="G170" s="92" t="s">
        <v>79</v>
      </c>
      <c r="H170" s="92" t="s">
        <v>79</v>
      </c>
      <c r="I170" s="91">
        <v>1.77140968</v>
      </c>
      <c r="J170" s="91">
        <v>0</v>
      </c>
      <c r="K170" s="91">
        <v>-5.54627891</v>
      </c>
      <c r="L170" s="91">
        <v>0</v>
      </c>
      <c r="M170" s="93">
        <f t="shared" si="23"/>
        <v>-3.7748692299999997</v>
      </c>
      <c r="N170" s="91">
        <v>0</v>
      </c>
      <c r="O170" s="94">
        <f t="shared" si="24"/>
        <v>-0.5574163945551072</v>
      </c>
      <c r="P170" s="91">
        <v>1.8073540220049429</v>
      </c>
      <c r="Q170" s="91">
        <v>0</v>
      </c>
      <c r="R170" s="91">
        <v>1.87619308</v>
      </c>
      <c r="S170" s="91">
        <v>-1.6225041599999999</v>
      </c>
    </row>
    <row r="171" spans="1:19" ht="15.75">
      <c r="A171" s="89" t="s">
        <v>236</v>
      </c>
      <c r="B171" s="104">
        <v>615</v>
      </c>
      <c r="C171" s="91">
        <v>0.43689613836850977</v>
      </c>
      <c r="D171" s="91">
        <v>0</v>
      </c>
      <c r="E171" s="91">
        <v>0</v>
      </c>
      <c r="F171" s="91">
        <v>0</v>
      </c>
      <c r="G171" s="92" t="s">
        <v>79</v>
      </c>
      <c r="H171" s="92" t="s">
        <v>79</v>
      </c>
      <c r="I171" s="91">
        <v>0</v>
      </c>
      <c r="J171" s="91">
        <v>0</v>
      </c>
      <c r="K171" s="91">
        <v>0</v>
      </c>
      <c r="L171" s="91">
        <v>0</v>
      </c>
      <c r="M171" s="93">
        <f t="shared" si="23"/>
        <v>0</v>
      </c>
      <c r="N171" s="91">
        <v>0</v>
      </c>
      <c r="O171" s="94">
        <f t="shared" si="24"/>
        <v>0.43689613836850977</v>
      </c>
      <c r="P171" s="91">
        <v>0.3545952854035172</v>
      </c>
      <c r="Q171" s="91">
        <v>0</v>
      </c>
      <c r="R171" s="91">
        <v>0</v>
      </c>
      <c r="S171" s="91">
        <v>0</v>
      </c>
    </row>
    <row r="172" spans="1:19" ht="15.75">
      <c r="A172" s="89" t="s">
        <v>237</v>
      </c>
      <c r="B172" s="104">
        <v>616</v>
      </c>
      <c r="C172" s="91">
        <v>0.6341174039802571</v>
      </c>
      <c r="D172" s="91">
        <v>0</v>
      </c>
      <c r="E172" s="91">
        <v>0</v>
      </c>
      <c r="F172" s="91">
        <v>0</v>
      </c>
      <c r="G172" s="92" t="s">
        <v>79</v>
      </c>
      <c r="H172" s="92" t="s">
        <v>79</v>
      </c>
      <c r="I172" s="91">
        <v>0</v>
      </c>
      <c r="J172" s="91">
        <v>0</v>
      </c>
      <c r="K172" s="91">
        <v>0</v>
      </c>
      <c r="L172" s="91">
        <v>0</v>
      </c>
      <c r="M172" s="93">
        <f t="shared" si="23"/>
        <v>0</v>
      </c>
      <c r="N172" s="91">
        <v>0</v>
      </c>
      <c r="O172" s="94">
        <f t="shared" si="24"/>
        <v>0.6341174039802571</v>
      </c>
      <c r="P172" s="91">
        <v>0.36128839555394626</v>
      </c>
      <c r="Q172" s="91">
        <v>0</v>
      </c>
      <c r="R172" s="91">
        <v>0</v>
      </c>
      <c r="S172" s="91">
        <v>0</v>
      </c>
    </row>
    <row r="173" spans="1:19" s="6" customFormat="1" ht="15.75">
      <c r="A173" s="107" t="s">
        <v>238</v>
      </c>
      <c r="B173" s="104">
        <v>619</v>
      </c>
      <c r="C173" s="91">
        <v>0.0044576</v>
      </c>
      <c r="D173" s="91">
        <v>0</v>
      </c>
      <c r="E173" s="91">
        <v>0</v>
      </c>
      <c r="F173" s="91">
        <v>0</v>
      </c>
      <c r="G173" s="92" t="s">
        <v>79</v>
      </c>
      <c r="H173" s="92" t="s">
        <v>79</v>
      </c>
      <c r="I173" s="91">
        <v>0</v>
      </c>
      <c r="J173" s="91">
        <v>0</v>
      </c>
      <c r="K173" s="91">
        <v>0</v>
      </c>
      <c r="L173" s="91">
        <v>0</v>
      </c>
      <c r="M173" s="93">
        <f t="shared" si="23"/>
        <v>0</v>
      </c>
      <c r="N173" s="91">
        <v>0</v>
      </c>
      <c r="O173" s="94">
        <f t="shared" si="24"/>
        <v>0.0044576</v>
      </c>
      <c r="P173" s="91">
        <v>0</v>
      </c>
      <c r="Q173" s="91">
        <v>0</v>
      </c>
      <c r="R173" s="91">
        <v>0</v>
      </c>
      <c r="S173" s="91">
        <v>0</v>
      </c>
    </row>
    <row r="174" spans="1:19" s="6" customFormat="1" ht="15.75">
      <c r="A174" s="107" t="s">
        <v>239</v>
      </c>
      <c r="B174" s="104">
        <v>679</v>
      </c>
      <c r="C174" s="91">
        <v>0.01229038</v>
      </c>
      <c r="D174" s="91">
        <v>0</v>
      </c>
      <c r="E174" s="91">
        <v>0</v>
      </c>
      <c r="F174" s="91">
        <v>0</v>
      </c>
      <c r="G174" s="92" t="s">
        <v>79</v>
      </c>
      <c r="H174" s="92" t="s">
        <v>79</v>
      </c>
      <c r="I174" s="91">
        <v>0</v>
      </c>
      <c r="J174" s="91">
        <v>0</v>
      </c>
      <c r="K174" s="91">
        <v>0</v>
      </c>
      <c r="L174" s="91">
        <v>0</v>
      </c>
      <c r="M174" s="93">
        <f>I174+K174+L174</f>
        <v>0</v>
      </c>
      <c r="N174" s="91">
        <v>0</v>
      </c>
      <c r="O174" s="94">
        <f t="shared" si="24"/>
        <v>0.01229038</v>
      </c>
      <c r="P174" s="91">
        <v>0.00523438</v>
      </c>
      <c r="Q174" s="91">
        <v>0</v>
      </c>
      <c r="R174" s="91">
        <v>0.0063</v>
      </c>
      <c r="S174" s="91">
        <v>0</v>
      </c>
    </row>
    <row r="175" spans="1:19" ht="15.75">
      <c r="A175" s="107" t="s">
        <v>240</v>
      </c>
      <c r="B175" s="104">
        <v>689</v>
      </c>
      <c r="C175" s="91">
        <v>9.365947226668816</v>
      </c>
      <c r="D175" s="91">
        <v>0</v>
      </c>
      <c r="E175" s="91">
        <v>0</v>
      </c>
      <c r="F175" s="91">
        <v>0</v>
      </c>
      <c r="G175" s="92" t="s">
        <v>79</v>
      </c>
      <c r="H175" s="92" t="s">
        <v>79</v>
      </c>
      <c r="I175" s="91">
        <v>0</v>
      </c>
      <c r="J175" s="91">
        <v>0</v>
      </c>
      <c r="K175" s="91">
        <v>0</v>
      </c>
      <c r="L175" s="91">
        <v>0</v>
      </c>
      <c r="M175" s="93">
        <f t="shared" si="23"/>
        <v>0</v>
      </c>
      <c r="N175" s="91">
        <v>0</v>
      </c>
      <c r="O175" s="94">
        <f t="shared" si="24"/>
        <v>9.365947226668816</v>
      </c>
      <c r="P175" s="91">
        <v>0</v>
      </c>
      <c r="Q175" s="91">
        <v>0</v>
      </c>
      <c r="R175" s="91">
        <v>0</v>
      </c>
      <c r="S175" s="91">
        <v>0</v>
      </c>
    </row>
    <row r="176" spans="1:19" ht="15.75">
      <c r="A176" s="75"/>
      <c r="B176" s="101"/>
      <c r="C176" s="84"/>
      <c r="D176" s="84"/>
      <c r="E176" s="84"/>
      <c r="F176" s="84"/>
      <c r="G176" s="86" t="s">
        <v>79</v>
      </c>
      <c r="H176" s="86" t="s">
        <v>79</v>
      </c>
      <c r="I176" s="84"/>
      <c r="J176" s="77"/>
      <c r="K176" s="84"/>
      <c r="L176" s="84"/>
      <c r="M176" s="77"/>
      <c r="N176" s="77"/>
      <c r="O176" s="102"/>
      <c r="P176" s="84"/>
      <c r="Q176" s="77"/>
      <c r="R176" s="77"/>
      <c r="S176" s="88"/>
    </row>
    <row r="177" spans="1:19" ht="15.75">
      <c r="A177" s="103" t="s">
        <v>241</v>
      </c>
      <c r="B177" s="104"/>
      <c r="C177" s="93">
        <f>SUM(C178:C189)</f>
        <v>337.5459434267082</v>
      </c>
      <c r="D177" s="93">
        <f>SUM(D178:D189)</f>
        <v>0.25337699999999996</v>
      </c>
      <c r="E177" s="93">
        <f>SUM(E178:E189)</f>
        <v>0</v>
      </c>
      <c r="F177" s="93">
        <f>SUM(F178:F189)</f>
        <v>0</v>
      </c>
      <c r="G177" s="92" t="s">
        <v>79</v>
      </c>
      <c r="H177" s="92" t="s">
        <v>79</v>
      </c>
      <c r="I177" s="93">
        <f aca="true" t="shared" si="25" ref="I177:S177">SUM(I178:I189)</f>
        <v>108.74454441</v>
      </c>
      <c r="J177" s="93">
        <f t="shared" si="25"/>
        <v>10.355727</v>
      </c>
      <c r="K177" s="93">
        <f t="shared" si="25"/>
        <v>-159.25788496</v>
      </c>
      <c r="L177" s="93">
        <f t="shared" si="25"/>
        <v>-0.23837599999999998</v>
      </c>
      <c r="M177" s="93">
        <f t="shared" si="25"/>
        <v>-50.751716550000005</v>
      </c>
      <c r="N177" s="93">
        <f t="shared" si="25"/>
        <v>0</v>
      </c>
      <c r="O177" s="94">
        <f t="shared" si="25"/>
        <v>286.7942268767082</v>
      </c>
      <c r="P177" s="93">
        <f t="shared" si="25"/>
        <v>288.52299141973907</v>
      </c>
      <c r="Q177" s="93">
        <f t="shared" si="25"/>
        <v>0.0065</v>
      </c>
      <c r="R177" s="93">
        <f t="shared" si="25"/>
        <v>0.98564704</v>
      </c>
      <c r="S177" s="105">
        <f t="shared" si="25"/>
        <v>-51.59116067</v>
      </c>
    </row>
    <row r="178" spans="1:19" ht="15.75">
      <c r="A178" s="89" t="s">
        <v>242</v>
      </c>
      <c r="B178" s="104">
        <v>728</v>
      </c>
      <c r="C178" s="91">
        <v>23.320679826045733</v>
      </c>
      <c r="D178" s="91">
        <v>0</v>
      </c>
      <c r="E178" s="91">
        <v>0</v>
      </c>
      <c r="F178" s="91">
        <v>0</v>
      </c>
      <c r="G178" s="92" t="s">
        <v>79</v>
      </c>
      <c r="H178" s="92" t="s">
        <v>79</v>
      </c>
      <c r="I178" s="91">
        <v>0.4</v>
      </c>
      <c r="J178" s="91">
        <v>0</v>
      </c>
      <c r="K178" s="91">
        <v>0</v>
      </c>
      <c r="L178" s="91">
        <v>0</v>
      </c>
      <c r="M178" s="93">
        <f aca="true" t="shared" si="26" ref="M178:M189">I178+K178+L178</f>
        <v>0.4</v>
      </c>
      <c r="N178" s="91">
        <v>0</v>
      </c>
      <c r="O178" s="94">
        <f aca="true" t="shared" si="27" ref="O178:O189">C178+M178</f>
        <v>23.720679826045732</v>
      </c>
      <c r="P178" s="91">
        <v>11.853720839745748</v>
      </c>
      <c r="Q178" s="91">
        <v>0</v>
      </c>
      <c r="R178" s="91">
        <v>0</v>
      </c>
      <c r="S178" s="91">
        <v>-0.00287778</v>
      </c>
    </row>
    <row r="179" spans="1:19" ht="15.75">
      <c r="A179" s="89" t="s">
        <v>243</v>
      </c>
      <c r="B179" s="104">
        <v>730</v>
      </c>
      <c r="C179" s="91">
        <v>120.32795336147355</v>
      </c>
      <c r="D179" s="91">
        <v>0</v>
      </c>
      <c r="E179" s="91">
        <v>0</v>
      </c>
      <c r="F179" s="91">
        <v>0</v>
      </c>
      <c r="G179" s="92" t="s">
        <v>79</v>
      </c>
      <c r="H179" s="92" t="s">
        <v>79</v>
      </c>
      <c r="I179" s="91">
        <v>29.62165486</v>
      </c>
      <c r="J179" s="91">
        <v>0</v>
      </c>
      <c r="K179" s="91">
        <v>-36.179589990000004</v>
      </c>
      <c r="L179" s="91">
        <v>0</v>
      </c>
      <c r="M179" s="93">
        <f t="shared" si="26"/>
        <v>-6.557935130000004</v>
      </c>
      <c r="N179" s="91">
        <v>0</v>
      </c>
      <c r="O179" s="94">
        <f t="shared" si="27"/>
        <v>113.77001823147354</v>
      </c>
      <c r="P179" s="91">
        <v>113.64036591904143</v>
      </c>
      <c r="Q179" s="91">
        <v>0</v>
      </c>
      <c r="R179" s="91">
        <v>0</v>
      </c>
      <c r="S179" s="91">
        <v>-15.962077569999998</v>
      </c>
    </row>
    <row r="180" spans="1:19" ht="15.75">
      <c r="A180" s="89" t="s">
        <v>244</v>
      </c>
      <c r="B180" s="104">
        <v>740</v>
      </c>
      <c r="C180" s="91">
        <v>0.48662891421329485</v>
      </c>
      <c r="D180" s="91">
        <v>0</v>
      </c>
      <c r="E180" s="91">
        <v>0</v>
      </c>
      <c r="F180" s="91">
        <v>0</v>
      </c>
      <c r="G180" s="92" t="s">
        <v>79</v>
      </c>
      <c r="H180" s="92" t="s">
        <v>79</v>
      </c>
      <c r="I180" s="91">
        <v>0</v>
      </c>
      <c r="J180" s="91">
        <v>0</v>
      </c>
      <c r="K180" s="91">
        <v>0</v>
      </c>
      <c r="L180" s="91">
        <v>0</v>
      </c>
      <c r="M180" s="93">
        <f t="shared" si="26"/>
        <v>0</v>
      </c>
      <c r="N180" s="91">
        <v>0</v>
      </c>
      <c r="O180" s="94">
        <f t="shared" si="27"/>
        <v>0.48662891421329485</v>
      </c>
      <c r="P180" s="91">
        <v>0.42093260642011576</v>
      </c>
      <c r="Q180" s="91">
        <v>0</v>
      </c>
      <c r="R180" s="91">
        <v>0</v>
      </c>
      <c r="S180" s="91">
        <v>0</v>
      </c>
    </row>
    <row r="181" spans="1:19" ht="15.75">
      <c r="A181" s="89" t="s">
        <v>245</v>
      </c>
      <c r="B181" s="104">
        <v>738</v>
      </c>
      <c r="C181" s="91">
        <v>15.527809919933892</v>
      </c>
      <c r="D181" s="91">
        <v>0</v>
      </c>
      <c r="E181" s="91">
        <v>0</v>
      </c>
      <c r="F181" s="91">
        <v>0</v>
      </c>
      <c r="G181" s="92" t="s">
        <v>79</v>
      </c>
      <c r="H181" s="92" t="s">
        <v>79</v>
      </c>
      <c r="I181" s="91">
        <v>10.934078640000001</v>
      </c>
      <c r="J181" s="91">
        <v>10.355727</v>
      </c>
      <c r="K181" s="91">
        <v>-70.81108307</v>
      </c>
      <c r="L181" s="91">
        <v>0</v>
      </c>
      <c r="M181" s="93">
        <f t="shared" si="26"/>
        <v>-59.87700442999999</v>
      </c>
      <c r="N181" s="91">
        <v>0</v>
      </c>
      <c r="O181" s="94">
        <f t="shared" si="27"/>
        <v>-44.3491945100661</v>
      </c>
      <c r="P181" s="91">
        <v>11.548435641326964</v>
      </c>
      <c r="Q181" s="91">
        <v>0</v>
      </c>
      <c r="R181" s="91">
        <v>0.80249704</v>
      </c>
      <c r="S181" s="91">
        <v>-19.15884494</v>
      </c>
    </row>
    <row r="182" spans="1:19" ht="15.75">
      <c r="A182" s="89" t="s">
        <v>246</v>
      </c>
      <c r="B182" s="104">
        <v>745</v>
      </c>
      <c r="C182" s="91">
        <v>18.492593532567668</v>
      </c>
      <c r="D182" s="91">
        <v>0.25337699999999996</v>
      </c>
      <c r="E182" s="91">
        <v>0</v>
      </c>
      <c r="F182" s="91">
        <v>0</v>
      </c>
      <c r="G182" s="92" t="s">
        <v>79</v>
      </c>
      <c r="H182" s="92" t="s">
        <v>79</v>
      </c>
      <c r="I182" s="91">
        <v>0</v>
      </c>
      <c r="J182" s="91">
        <v>0</v>
      </c>
      <c r="K182" s="91">
        <v>0</v>
      </c>
      <c r="L182" s="91">
        <v>-0.23837599999999998</v>
      </c>
      <c r="M182" s="93">
        <f t="shared" si="26"/>
        <v>-0.23837599999999998</v>
      </c>
      <c r="N182" s="91">
        <v>0</v>
      </c>
      <c r="O182" s="94">
        <f t="shared" si="27"/>
        <v>18.25421753256767</v>
      </c>
      <c r="P182" s="91">
        <v>7.815313632704088</v>
      </c>
      <c r="Q182" s="91">
        <v>0</v>
      </c>
      <c r="R182" s="91">
        <v>0.0175</v>
      </c>
      <c r="S182" s="91">
        <v>-0.015000999999999999</v>
      </c>
    </row>
    <row r="183" spans="1:19" ht="15.75">
      <c r="A183" s="89" t="s">
        <v>247</v>
      </c>
      <c r="B183" s="104">
        <v>751</v>
      </c>
      <c r="C183" s="91">
        <v>3.580726754085807</v>
      </c>
      <c r="D183" s="91">
        <v>0</v>
      </c>
      <c r="E183" s="91">
        <v>0</v>
      </c>
      <c r="F183" s="91">
        <v>0</v>
      </c>
      <c r="G183" s="92" t="s">
        <v>79</v>
      </c>
      <c r="H183" s="92" t="s">
        <v>79</v>
      </c>
      <c r="I183" s="91">
        <v>0</v>
      </c>
      <c r="J183" s="91">
        <v>0</v>
      </c>
      <c r="K183" s="91">
        <v>-5.94022194</v>
      </c>
      <c r="L183" s="91">
        <v>0</v>
      </c>
      <c r="M183" s="93">
        <f t="shared" si="26"/>
        <v>-5.94022194</v>
      </c>
      <c r="N183" s="91">
        <v>0</v>
      </c>
      <c r="O183" s="94">
        <f t="shared" si="27"/>
        <v>-2.359495185914193</v>
      </c>
      <c r="P183" s="91">
        <v>3.2735156204439364</v>
      </c>
      <c r="Q183" s="91">
        <v>0</v>
      </c>
      <c r="R183" s="91">
        <v>0</v>
      </c>
      <c r="S183" s="91">
        <v>-1.10240052</v>
      </c>
    </row>
    <row r="184" spans="1:19" ht="15.75">
      <c r="A184" s="89" t="s">
        <v>248</v>
      </c>
      <c r="B184" s="104">
        <v>753</v>
      </c>
      <c r="C184" s="91">
        <v>1.1139402686301885</v>
      </c>
      <c r="D184" s="91">
        <v>0</v>
      </c>
      <c r="E184" s="91">
        <v>0</v>
      </c>
      <c r="F184" s="91">
        <v>0</v>
      </c>
      <c r="G184" s="92" t="s">
        <v>79</v>
      </c>
      <c r="H184" s="92" t="s">
        <v>79</v>
      </c>
      <c r="I184" s="91">
        <v>0</v>
      </c>
      <c r="J184" s="91">
        <v>0</v>
      </c>
      <c r="K184" s="91">
        <v>0</v>
      </c>
      <c r="L184" s="91">
        <v>0</v>
      </c>
      <c r="M184" s="93">
        <f t="shared" si="26"/>
        <v>0</v>
      </c>
      <c r="N184" s="91">
        <v>0</v>
      </c>
      <c r="O184" s="94">
        <f t="shared" si="27"/>
        <v>1.1139402686301885</v>
      </c>
      <c r="P184" s="91">
        <v>0.5247927353977098</v>
      </c>
      <c r="Q184" s="91">
        <v>0</v>
      </c>
      <c r="R184" s="91">
        <v>0</v>
      </c>
      <c r="S184" s="91">
        <v>0</v>
      </c>
    </row>
    <row r="185" spans="1:19" ht="15.75">
      <c r="A185" s="89" t="s">
        <v>249</v>
      </c>
      <c r="B185" s="104">
        <v>755</v>
      </c>
      <c r="C185" s="91">
        <v>1.9656854997114095</v>
      </c>
      <c r="D185" s="91">
        <v>0</v>
      </c>
      <c r="E185" s="91">
        <v>0</v>
      </c>
      <c r="F185" s="91">
        <v>0</v>
      </c>
      <c r="G185" s="92" t="s">
        <v>79</v>
      </c>
      <c r="H185" s="92" t="s">
        <v>79</v>
      </c>
      <c r="I185" s="91">
        <v>0</v>
      </c>
      <c r="J185" s="91">
        <v>0</v>
      </c>
      <c r="K185" s="91">
        <v>-9.34199583</v>
      </c>
      <c r="L185" s="91">
        <v>0</v>
      </c>
      <c r="M185" s="93">
        <f t="shared" si="26"/>
        <v>-9.34199583</v>
      </c>
      <c r="N185" s="91">
        <v>0</v>
      </c>
      <c r="O185" s="94">
        <f t="shared" si="27"/>
        <v>-7.37631033028859</v>
      </c>
      <c r="P185" s="91">
        <v>1.3013766898603967</v>
      </c>
      <c r="Q185" s="91">
        <v>0</v>
      </c>
      <c r="R185" s="91">
        <v>0.143</v>
      </c>
      <c r="S185" s="91">
        <v>-3.42481096</v>
      </c>
    </row>
    <row r="186" spans="1:19" ht="15.75">
      <c r="A186" s="89" t="s">
        <v>250</v>
      </c>
      <c r="B186" s="104">
        <v>764</v>
      </c>
      <c r="C186" s="91">
        <v>71.82295504017054</v>
      </c>
      <c r="D186" s="91">
        <v>0</v>
      </c>
      <c r="E186" s="91">
        <v>0</v>
      </c>
      <c r="F186" s="91">
        <v>0</v>
      </c>
      <c r="G186" s="92" t="s">
        <v>79</v>
      </c>
      <c r="H186" s="92" t="s">
        <v>79</v>
      </c>
      <c r="I186" s="91">
        <v>0</v>
      </c>
      <c r="J186" s="91">
        <v>0</v>
      </c>
      <c r="K186" s="91">
        <v>-20.09901115</v>
      </c>
      <c r="L186" s="91">
        <v>0</v>
      </c>
      <c r="M186" s="93">
        <f t="shared" si="26"/>
        <v>-20.09901115</v>
      </c>
      <c r="N186" s="91">
        <v>0</v>
      </c>
      <c r="O186" s="94">
        <f t="shared" si="27"/>
        <v>51.723943890170546</v>
      </c>
      <c r="P186" s="91">
        <v>70.28489514911246</v>
      </c>
      <c r="Q186" s="91">
        <v>0</v>
      </c>
      <c r="R186" s="91">
        <v>0.008</v>
      </c>
      <c r="S186" s="91">
        <v>-3.1430657799999997</v>
      </c>
    </row>
    <row r="187" spans="1:19" ht="15.75">
      <c r="A187" s="89" t="s">
        <v>251</v>
      </c>
      <c r="B187" s="104">
        <v>765</v>
      </c>
      <c r="C187" s="91">
        <v>0.06452247268928976</v>
      </c>
      <c r="D187" s="91">
        <v>0</v>
      </c>
      <c r="E187" s="91">
        <v>0</v>
      </c>
      <c r="F187" s="91">
        <v>0</v>
      </c>
      <c r="G187" s="92" t="s">
        <v>79</v>
      </c>
      <c r="H187" s="92" t="s">
        <v>79</v>
      </c>
      <c r="I187" s="91">
        <v>0</v>
      </c>
      <c r="J187" s="91">
        <v>0</v>
      </c>
      <c r="K187" s="91">
        <v>0</v>
      </c>
      <c r="L187" s="91">
        <v>0</v>
      </c>
      <c r="M187" s="93">
        <f t="shared" si="26"/>
        <v>0</v>
      </c>
      <c r="N187" s="91">
        <v>0</v>
      </c>
      <c r="O187" s="94">
        <f t="shared" si="27"/>
        <v>0.06452247268928976</v>
      </c>
      <c r="P187" s="91">
        <v>0.06452247268928976</v>
      </c>
      <c r="Q187" s="91">
        <v>0</v>
      </c>
      <c r="R187" s="91">
        <v>0</v>
      </c>
      <c r="S187" s="91">
        <v>0</v>
      </c>
    </row>
    <row r="188" spans="1:19" ht="15.75">
      <c r="A188" s="89" t="s">
        <v>252</v>
      </c>
      <c r="B188" s="104">
        <v>769</v>
      </c>
      <c r="C188" s="91">
        <v>76.07329645718684</v>
      </c>
      <c r="D188" s="91">
        <v>0</v>
      </c>
      <c r="E188" s="91">
        <v>0</v>
      </c>
      <c r="F188" s="91">
        <v>0</v>
      </c>
      <c r="G188" s="92" t="s">
        <v>79</v>
      </c>
      <c r="H188" s="92" t="s">
        <v>79</v>
      </c>
      <c r="I188" s="91">
        <v>67.78881091</v>
      </c>
      <c r="J188" s="91">
        <v>0</v>
      </c>
      <c r="K188" s="91">
        <v>-16.88598298</v>
      </c>
      <c r="L188" s="91">
        <v>0</v>
      </c>
      <c r="M188" s="93">
        <f t="shared" si="26"/>
        <v>50.902827929999994</v>
      </c>
      <c r="N188" s="91">
        <v>0</v>
      </c>
      <c r="O188" s="94">
        <f t="shared" si="27"/>
        <v>126.97612438718684</v>
      </c>
      <c r="P188" s="91">
        <v>67.78252011299693</v>
      </c>
      <c r="Q188" s="91">
        <v>0.0065</v>
      </c>
      <c r="R188" s="91">
        <v>0.01465</v>
      </c>
      <c r="S188" s="91">
        <v>-8.782082119999998</v>
      </c>
    </row>
    <row r="189" spans="1:19" ht="15.75">
      <c r="A189" s="89" t="s">
        <v>253</v>
      </c>
      <c r="B189" s="104">
        <v>789</v>
      </c>
      <c r="C189" s="91">
        <v>4.769151379999999</v>
      </c>
      <c r="D189" s="91">
        <v>0</v>
      </c>
      <c r="E189" s="91">
        <v>0</v>
      </c>
      <c r="F189" s="91">
        <v>0</v>
      </c>
      <c r="G189" s="92" t="s">
        <v>79</v>
      </c>
      <c r="H189" s="92" t="s">
        <v>79</v>
      </c>
      <c r="I189" s="91">
        <v>0</v>
      </c>
      <c r="J189" s="91">
        <v>0</v>
      </c>
      <c r="K189" s="91">
        <v>0</v>
      </c>
      <c r="L189" s="91">
        <v>0</v>
      </c>
      <c r="M189" s="93">
        <f t="shared" si="26"/>
        <v>0</v>
      </c>
      <c r="N189" s="91">
        <v>0</v>
      </c>
      <c r="O189" s="94">
        <f t="shared" si="27"/>
        <v>4.769151379999999</v>
      </c>
      <c r="P189" s="91">
        <v>0.0126</v>
      </c>
      <c r="Q189" s="91">
        <v>0</v>
      </c>
      <c r="R189" s="91">
        <v>0</v>
      </c>
      <c r="S189" s="91">
        <v>0</v>
      </c>
    </row>
    <row r="190" spans="1:19" ht="15.75">
      <c r="A190" s="75"/>
      <c r="B190" s="101"/>
      <c r="C190" s="84"/>
      <c r="D190" s="84"/>
      <c r="E190" s="84"/>
      <c r="F190" s="84"/>
      <c r="G190" s="86" t="s">
        <v>79</v>
      </c>
      <c r="H190" s="86" t="s">
        <v>79</v>
      </c>
      <c r="I190" s="84"/>
      <c r="J190" s="84"/>
      <c r="K190" s="84"/>
      <c r="L190" s="84"/>
      <c r="M190" s="77"/>
      <c r="N190" s="84"/>
      <c r="O190" s="102"/>
      <c r="P190" s="84"/>
      <c r="Q190" s="84"/>
      <c r="R190" s="84"/>
      <c r="S190" s="84"/>
    </row>
    <row r="191" spans="1:19" ht="15.75">
      <c r="A191" s="103" t="s">
        <v>254</v>
      </c>
      <c r="B191" s="104">
        <v>798</v>
      </c>
      <c r="C191" s="91">
        <v>99.59415809589072</v>
      </c>
      <c r="D191" s="91">
        <v>0</v>
      </c>
      <c r="E191" s="91">
        <v>0</v>
      </c>
      <c r="F191" s="91">
        <v>0</v>
      </c>
      <c r="G191" s="92" t="s">
        <v>79</v>
      </c>
      <c r="H191" s="92" t="s">
        <v>79</v>
      </c>
      <c r="I191" s="91">
        <v>0</v>
      </c>
      <c r="J191" s="91">
        <v>0</v>
      </c>
      <c r="K191" s="91">
        <v>0</v>
      </c>
      <c r="L191" s="91">
        <v>0</v>
      </c>
      <c r="M191" s="93">
        <f>I191+K191+L191</f>
        <v>0</v>
      </c>
      <c r="N191" s="91">
        <v>0</v>
      </c>
      <c r="O191" s="94">
        <f>C191+M191</f>
        <v>99.59415809589072</v>
      </c>
      <c r="P191" s="91">
        <v>0.11373809589072467</v>
      </c>
      <c r="Q191" s="91">
        <v>0</v>
      </c>
      <c r="R191" s="91">
        <v>0.01375</v>
      </c>
      <c r="S191" s="91">
        <v>0</v>
      </c>
    </row>
    <row r="192" spans="1:19" ht="15.75">
      <c r="A192" s="75"/>
      <c r="B192" s="101"/>
      <c r="C192" s="84"/>
      <c r="D192" s="84"/>
      <c r="E192" s="84"/>
      <c r="F192" s="84"/>
      <c r="G192" s="86" t="s">
        <v>79</v>
      </c>
      <c r="H192" s="86" t="s">
        <v>79</v>
      </c>
      <c r="I192" s="84"/>
      <c r="J192" s="77"/>
      <c r="K192" s="84"/>
      <c r="L192" s="84"/>
      <c r="M192" s="77"/>
      <c r="N192" s="77"/>
      <c r="O192" s="102"/>
      <c r="P192" s="84"/>
      <c r="Q192" s="77"/>
      <c r="R192" s="77"/>
      <c r="S192" s="88"/>
    </row>
    <row r="193" spans="1:19" s="4" customFormat="1" ht="19.5">
      <c r="A193" s="78" t="s">
        <v>255</v>
      </c>
      <c r="B193" s="79"/>
      <c r="C193" s="80">
        <f>SUM(C195:C211)</f>
        <v>89.4912023751892</v>
      </c>
      <c r="D193" s="80">
        <f>SUM(D195:D211)</f>
        <v>0</v>
      </c>
      <c r="E193" s="80">
        <f>SUM(E195:E211)</f>
        <v>0</v>
      </c>
      <c r="F193" s="80">
        <f>SUM(F195:F211)</f>
        <v>0</v>
      </c>
      <c r="G193" s="81" t="s">
        <v>79</v>
      </c>
      <c r="H193" s="81" t="s">
        <v>79</v>
      </c>
      <c r="I193" s="80">
        <f aca="true" t="shared" si="28" ref="I193:S193">SUM(I195:I211)</f>
        <v>0.75</v>
      </c>
      <c r="J193" s="80">
        <f t="shared" si="28"/>
        <v>0</v>
      </c>
      <c r="K193" s="80">
        <f t="shared" si="28"/>
        <v>-0.9609902599999999</v>
      </c>
      <c r="L193" s="80">
        <f t="shared" si="28"/>
        <v>0</v>
      </c>
      <c r="M193" s="80">
        <f t="shared" si="28"/>
        <v>-0.21099025999999987</v>
      </c>
      <c r="N193" s="80">
        <f t="shared" si="28"/>
        <v>0</v>
      </c>
      <c r="O193" s="82">
        <f t="shared" si="28"/>
        <v>89.2802121151892</v>
      </c>
      <c r="P193" s="80">
        <f t="shared" si="28"/>
        <v>50.612995933604246</v>
      </c>
      <c r="Q193" s="80">
        <f t="shared" si="28"/>
        <v>0</v>
      </c>
      <c r="R193" s="80">
        <f t="shared" si="28"/>
        <v>0</v>
      </c>
      <c r="S193" s="83">
        <f t="shared" si="28"/>
        <v>-0.32662636999999994</v>
      </c>
    </row>
    <row r="194" spans="1:19" ht="15.75">
      <c r="A194" s="75"/>
      <c r="B194" s="101"/>
      <c r="C194" s="84"/>
      <c r="D194" s="84"/>
      <c r="E194" s="84"/>
      <c r="F194" s="84"/>
      <c r="G194" s="86" t="s">
        <v>79</v>
      </c>
      <c r="H194" s="86" t="s">
        <v>79</v>
      </c>
      <c r="I194" s="84"/>
      <c r="J194" s="77"/>
      <c r="K194" s="84"/>
      <c r="L194" s="84"/>
      <c r="M194" s="77"/>
      <c r="N194" s="77"/>
      <c r="O194" s="102"/>
      <c r="P194" s="84"/>
      <c r="Q194" s="77"/>
      <c r="R194" s="77"/>
      <c r="S194" s="88"/>
    </row>
    <row r="195" spans="1:19" ht="15.75">
      <c r="A195" s="89" t="s">
        <v>256</v>
      </c>
      <c r="B195" s="104">
        <v>831</v>
      </c>
      <c r="C195" s="91">
        <v>0</v>
      </c>
      <c r="D195" s="91">
        <v>0</v>
      </c>
      <c r="E195" s="91">
        <v>0</v>
      </c>
      <c r="F195" s="91">
        <v>0</v>
      </c>
      <c r="G195" s="92" t="s">
        <v>79</v>
      </c>
      <c r="H195" s="92" t="s">
        <v>79</v>
      </c>
      <c r="I195" s="91">
        <v>0</v>
      </c>
      <c r="J195" s="91">
        <v>0</v>
      </c>
      <c r="K195" s="91">
        <v>-0.08733416</v>
      </c>
      <c r="L195" s="91">
        <v>0</v>
      </c>
      <c r="M195" s="93">
        <f aca="true" t="shared" si="29" ref="M195:M211">I195+K195+L195</f>
        <v>-0.08733416</v>
      </c>
      <c r="N195" s="91">
        <v>0</v>
      </c>
      <c r="O195" s="94">
        <f aca="true" t="shared" si="30" ref="O195:O211">C195+M195</f>
        <v>-0.08733416</v>
      </c>
      <c r="P195" s="91">
        <v>0</v>
      </c>
      <c r="Q195" s="91">
        <v>0</v>
      </c>
      <c r="R195" s="91">
        <v>0</v>
      </c>
      <c r="S195" s="91">
        <v>-0.008312529999999999</v>
      </c>
    </row>
    <row r="196" spans="1:19" ht="15.75">
      <c r="A196" s="89" t="s">
        <v>257</v>
      </c>
      <c r="B196" s="104">
        <v>832</v>
      </c>
      <c r="C196" s="91">
        <v>1.1482207356605982</v>
      </c>
      <c r="D196" s="91">
        <v>0</v>
      </c>
      <c r="E196" s="91">
        <v>0</v>
      </c>
      <c r="F196" s="91">
        <v>0</v>
      </c>
      <c r="G196" s="92" t="s">
        <v>79</v>
      </c>
      <c r="H196" s="92" t="s">
        <v>79</v>
      </c>
      <c r="I196" s="91">
        <v>0</v>
      </c>
      <c r="J196" s="91">
        <v>0</v>
      </c>
      <c r="K196" s="91">
        <v>-0.12061485999999999</v>
      </c>
      <c r="L196" s="91">
        <v>0</v>
      </c>
      <c r="M196" s="93">
        <f t="shared" si="29"/>
        <v>-0.12061485999999999</v>
      </c>
      <c r="N196" s="91">
        <v>0</v>
      </c>
      <c r="O196" s="94">
        <f t="shared" si="30"/>
        <v>1.0276058756605981</v>
      </c>
      <c r="P196" s="91">
        <v>0.9224626196582109</v>
      </c>
      <c r="Q196" s="91">
        <v>0</v>
      </c>
      <c r="R196" s="91">
        <v>0</v>
      </c>
      <c r="S196" s="91">
        <v>-0.05373053</v>
      </c>
    </row>
    <row r="197" spans="1:19" ht="15.75">
      <c r="A197" s="89" t="s">
        <v>258</v>
      </c>
      <c r="B197" s="104">
        <v>836</v>
      </c>
      <c r="C197" s="91">
        <v>0</v>
      </c>
      <c r="D197" s="91">
        <v>0</v>
      </c>
      <c r="E197" s="91">
        <v>0</v>
      </c>
      <c r="F197" s="91">
        <v>0</v>
      </c>
      <c r="G197" s="92" t="s">
        <v>79</v>
      </c>
      <c r="H197" s="92" t="s">
        <v>79</v>
      </c>
      <c r="I197" s="91">
        <v>0</v>
      </c>
      <c r="J197" s="91">
        <v>0</v>
      </c>
      <c r="K197" s="91">
        <v>0</v>
      </c>
      <c r="L197" s="91">
        <v>0</v>
      </c>
      <c r="M197" s="93">
        <f t="shared" si="29"/>
        <v>0</v>
      </c>
      <c r="N197" s="91">
        <v>0</v>
      </c>
      <c r="O197" s="94">
        <f t="shared" si="30"/>
        <v>0</v>
      </c>
      <c r="P197" s="91">
        <v>0</v>
      </c>
      <c r="Q197" s="91">
        <v>0</v>
      </c>
      <c r="R197" s="91">
        <v>0</v>
      </c>
      <c r="S197" s="91">
        <v>0</v>
      </c>
    </row>
    <row r="198" spans="1:19" ht="15.75">
      <c r="A198" s="89" t="s">
        <v>259</v>
      </c>
      <c r="B198" s="104">
        <v>859</v>
      </c>
      <c r="C198" s="91">
        <v>0</v>
      </c>
      <c r="D198" s="91">
        <v>0</v>
      </c>
      <c r="E198" s="91">
        <v>0</v>
      </c>
      <c r="F198" s="91">
        <v>0</v>
      </c>
      <c r="G198" s="92" t="s">
        <v>79</v>
      </c>
      <c r="H198" s="92" t="s">
        <v>79</v>
      </c>
      <c r="I198" s="91">
        <v>0</v>
      </c>
      <c r="J198" s="91">
        <v>0</v>
      </c>
      <c r="K198" s="91">
        <v>0</v>
      </c>
      <c r="L198" s="91">
        <v>0</v>
      </c>
      <c r="M198" s="93">
        <f t="shared" si="29"/>
        <v>0</v>
      </c>
      <c r="N198" s="91">
        <v>0</v>
      </c>
      <c r="O198" s="94">
        <f t="shared" si="30"/>
        <v>0</v>
      </c>
      <c r="P198" s="91">
        <v>0</v>
      </c>
      <c r="Q198" s="91">
        <v>0</v>
      </c>
      <c r="R198" s="91">
        <v>0</v>
      </c>
      <c r="S198" s="91">
        <v>0</v>
      </c>
    </row>
    <row r="199" spans="1:19" ht="15.75">
      <c r="A199" s="89" t="s">
        <v>260</v>
      </c>
      <c r="B199" s="104">
        <v>860</v>
      </c>
      <c r="C199" s="91">
        <v>0</v>
      </c>
      <c r="D199" s="91">
        <v>0</v>
      </c>
      <c r="E199" s="91">
        <v>0</v>
      </c>
      <c r="F199" s="91">
        <v>0</v>
      </c>
      <c r="G199" s="92" t="s">
        <v>79</v>
      </c>
      <c r="H199" s="92" t="s">
        <v>79</v>
      </c>
      <c r="I199" s="91">
        <v>0</v>
      </c>
      <c r="J199" s="91">
        <v>0</v>
      </c>
      <c r="K199" s="91">
        <v>0</v>
      </c>
      <c r="L199" s="91">
        <v>0</v>
      </c>
      <c r="M199" s="93">
        <f t="shared" si="29"/>
        <v>0</v>
      </c>
      <c r="N199" s="91">
        <v>0</v>
      </c>
      <c r="O199" s="94">
        <f t="shared" si="30"/>
        <v>0</v>
      </c>
      <c r="P199" s="91">
        <v>0</v>
      </c>
      <c r="Q199" s="91">
        <v>0</v>
      </c>
      <c r="R199" s="91">
        <v>0</v>
      </c>
      <c r="S199" s="91">
        <v>0</v>
      </c>
    </row>
    <row r="200" spans="1:19" ht="15.75">
      <c r="A200" s="89" t="s">
        <v>261</v>
      </c>
      <c r="B200" s="104">
        <v>845</v>
      </c>
      <c r="C200" s="91">
        <v>0</v>
      </c>
      <c r="D200" s="91">
        <v>0</v>
      </c>
      <c r="E200" s="91">
        <v>0</v>
      </c>
      <c r="F200" s="91">
        <v>0</v>
      </c>
      <c r="G200" s="92" t="s">
        <v>79</v>
      </c>
      <c r="H200" s="92" t="s">
        <v>79</v>
      </c>
      <c r="I200" s="91">
        <v>0</v>
      </c>
      <c r="J200" s="91">
        <v>0</v>
      </c>
      <c r="K200" s="91">
        <v>0</v>
      </c>
      <c r="L200" s="91">
        <v>0</v>
      </c>
      <c r="M200" s="93">
        <f t="shared" si="29"/>
        <v>0</v>
      </c>
      <c r="N200" s="91">
        <v>0</v>
      </c>
      <c r="O200" s="94">
        <f t="shared" si="30"/>
        <v>0</v>
      </c>
      <c r="P200" s="91">
        <v>0</v>
      </c>
      <c r="Q200" s="91">
        <v>0</v>
      </c>
      <c r="R200" s="91">
        <v>0</v>
      </c>
      <c r="S200" s="91">
        <v>0</v>
      </c>
    </row>
    <row r="201" spans="1:19" ht="15.75">
      <c r="A201" s="89" t="s">
        <v>262</v>
      </c>
      <c r="B201" s="104">
        <v>856</v>
      </c>
      <c r="C201" s="91">
        <v>0</v>
      </c>
      <c r="D201" s="91">
        <v>0</v>
      </c>
      <c r="E201" s="91">
        <v>0</v>
      </c>
      <c r="F201" s="91">
        <v>0</v>
      </c>
      <c r="G201" s="92" t="s">
        <v>79</v>
      </c>
      <c r="H201" s="92" t="s">
        <v>79</v>
      </c>
      <c r="I201" s="91">
        <v>0</v>
      </c>
      <c r="J201" s="91">
        <v>0</v>
      </c>
      <c r="K201" s="91">
        <v>0</v>
      </c>
      <c r="L201" s="91">
        <v>0</v>
      </c>
      <c r="M201" s="93">
        <f t="shared" si="29"/>
        <v>0</v>
      </c>
      <c r="N201" s="91">
        <v>0</v>
      </c>
      <c r="O201" s="94">
        <f t="shared" si="30"/>
        <v>0</v>
      </c>
      <c r="P201" s="91">
        <v>0</v>
      </c>
      <c r="Q201" s="91">
        <v>0</v>
      </c>
      <c r="R201" s="91">
        <v>0</v>
      </c>
      <c r="S201" s="91">
        <v>0</v>
      </c>
    </row>
    <row r="202" spans="1:19" ht="15.75">
      <c r="A202" s="89" t="s">
        <v>263</v>
      </c>
      <c r="B202" s="104">
        <v>861</v>
      </c>
      <c r="C202" s="91">
        <v>0</v>
      </c>
      <c r="D202" s="91">
        <v>0</v>
      </c>
      <c r="E202" s="91">
        <v>0</v>
      </c>
      <c r="F202" s="91">
        <v>0</v>
      </c>
      <c r="G202" s="92" t="s">
        <v>79</v>
      </c>
      <c r="H202" s="92" t="s">
        <v>79</v>
      </c>
      <c r="I202" s="91">
        <v>0</v>
      </c>
      <c r="J202" s="91">
        <v>0</v>
      </c>
      <c r="K202" s="91">
        <v>0</v>
      </c>
      <c r="L202" s="91">
        <v>0</v>
      </c>
      <c r="M202" s="93">
        <f t="shared" si="29"/>
        <v>0</v>
      </c>
      <c r="N202" s="91">
        <v>0</v>
      </c>
      <c r="O202" s="94">
        <f t="shared" si="30"/>
        <v>0</v>
      </c>
      <c r="P202" s="91">
        <v>0</v>
      </c>
      <c r="Q202" s="91">
        <v>0</v>
      </c>
      <c r="R202" s="91">
        <v>0</v>
      </c>
      <c r="S202" s="91">
        <v>0</v>
      </c>
    </row>
    <row r="203" spans="1:19" ht="15.75">
      <c r="A203" s="89" t="s">
        <v>264</v>
      </c>
      <c r="B203" s="104">
        <v>862</v>
      </c>
      <c r="C203" s="91">
        <v>0.15062114999999998</v>
      </c>
      <c r="D203" s="91">
        <v>0</v>
      </c>
      <c r="E203" s="91">
        <v>0</v>
      </c>
      <c r="F203" s="91">
        <v>0</v>
      </c>
      <c r="G203" s="92" t="s">
        <v>79</v>
      </c>
      <c r="H203" s="92" t="s">
        <v>79</v>
      </c>
      <c r="I203" s="91">
        <v>0</v>
      </c>
      <c r="J203" s="91">
        <v>0</v>
      </c>
      <c r="K203" s="91">
        <v>-0.08278408</v>
      </c>
      <c r="L203" s="91">
        <v>0</v>
      </c>
      <c r="M203" s="93">
        <f t="shared" si="29"/>
        <v>-0.08278408</v>
      </c>
      <c r="N203" s="91">
        <v>0</v>
      </c>
      <c r="O203" s="94">
        <f t="shared" si="30"/>
        <v>0.06783706999999999</v>
      </c>
      <c r="P203" s="91">
        <v>0.15042714999999998</v>
      </c>
      <c r="Q203" s="91">
        <v>0</v>
      </c>
      <c r="R203" s="91">
        <v>0</v>
      </c>
      <c r="S203" s="91">
        <v>-0.010554979999999999</v>
      </c>
    </row>
    <row r="204" spans="1:19" ht="15.75">
      <c r="A204" s="89" t="s">
        <v>265</v>
      </c>
      <c r="B204" s="104">
        <v>866</v>
      </c>
      <c r="C204" s="91">
        <v>0.023533429999999998</v>
      </c>
      <c r="D204" s="91">
        <v>0</v>
      </c>
      <c r="E204" s="91">
        <v>0</v>
      </c>
      <c r="F204" s="91">
        <v>0</v>
      </c>
      <c r="G204" s="92" t="s">
        <v>79</v>
      </c>
      <c r="H204" s="92" t="s">
        <v>79</v>
      </c>
      <c r="I204" s="91">
        <v>0</v>
      </c>
      <c r="J204" s="91">
        <v>0</v>
      </c>
      <c r="K204" s="91">
        <v>0</v>
      </c>
      <c r="L204" s="91">
        <v>0</v>
      </c>
      <c r="M204" s="93">
        <f t="shared" si="29"/>
        <v>0</v>
      </c>
      <c r="N204" s="91">
        <v>0</v>
      </c>
      <c r="O204" s="94">
        <f t="shared" si="30"/>
        <v>0.023533429999999998</v>
      </c>
      <c r="P204" s="91">
        <v>0.023533429999999998</v>
      </c>
      <c r="Q204" s="91">
        <v>0</v>
      </c>
      <c r="R204" s="91">
        <v>0</v>
      </c>
      <c r="S204" s="91">
        <v>0</v>
      </c>
    </row>
    <row r="205" spans="1:19" ht="15.75">
      <c r="A205" s="99" t="s">
        <v>266</v>
      </c>
      <c r="B205" s="104">
        <v>880</v>
      </c>
      <c r="C205" s="91">
        <v>0</v>
      </c>
      <c r="D205" s="91">
        <v>0</v>
      </c>
      <c r="E205" s="91">
        <v>0</v>
      </c>
      <c r="F205" s="91">
        <v>0</v>
      </c>
      <c r="G205" s="92" t="s">
        <v>79</v>
      </c>
      <c r="H205" s="92" t="s">
        <v>79</v>
      </c>
      <c r="I205" s="91">
        <v>0</v>
      </c>
      <c r="J205" s="91">
        <v>0</v>
      </c>
      <c r="K205" s="91">
        <v>-0.011175339999999999</v>
      </c>
      <c r="L205" s="91">
        <v>0</v>
      </c>
      <c r="M205" s="93">
        <f t="shared" si="29"/>
        <v>-0.011175339999999999</v>
      </c>
      <c r="N205" s="91">
        <v>0</v>
      </c>
      <c r="O205" s="94">
        <f t="shared" si="30"/>
        <v>-0.011175339999999999</v>
      </c>
      <c r="P205" s="91">
        <v>0</v>
      </c>
      <c r="Q205" s="91">
        <v>0</v>
      </c>
      <c r="R205" s="91">
        <v>0</v>
      </c>
      <c r="S205" s="91">
        <v>-0.0013808599999999998</v>
      </c>
    </row>
    <row r="206" spans="1:19" ht="15.75">
      <c r="A206" s="89" t="s">
        <v>267</v>
      </c>
      <c r="B206" s="104">
        <v>868</v>
      </c>
      <c r="C206" s="91">
        <v>0</v>
      </c>
      <c r="D206" s="91">
        <v>0</v>
      </c>
      <c r="E206" s="91">
        <v>0</v>
      </c>
      <c r="F206" s="91">
        <v>0</v>
      </c>
      <c r="G206" s="92" t="s">
        <v>79</v>
      </c>
      <c r="H206" s="92" t="s">
        <v>79</v>
      </c>
      <c r="I206" s="91">
        <v>0</v>
      </c>
      <c r="J206" s="91">
        <v>0</v>
      </c>
      <c r="K206" s="91">
        <v>0</v>
      </c>
      <c r="L206" s="91">
        <v>0</v>
      </c>
      <c r="M206" s="93">
        <f t="shared" si="29"/>
        <v>0</v>
      </c>
      <c r="N206" s="91">
        <v>0</v>
      </c>
      <c r="O206" s="94">
        <f t="shared" si="30"/>
        <v>0</v>
      </c>
      <c r="P206" s="91">
        <v>0</v>
      </c>
      <c r="Q206" s="91">
        <v>0</v>
      </c>
      <c r="R206" s="91">
        <v>0</v>
      </c>
      <c r="S206" s="91">
        <v>0</v>
      </c>
    </row>
    <row r="207" spans="1:19" ht="15.75">
      <c r="A207" s="89" t="s">
        <v>268</v>
      </c>
      <c r="B207" s="104">
        <v>870</v>
      </c>
      <c r="C207" s="91">
        <v>0.01</v>
      </c>
      <c r="D207" s="91">
        <v>0</v>
      </c>
      <c r="E207" s="91">
        <v>0</v>
      </c>
      <c r="F207" s="91">
        <v>0</v>
      </c>
      <c r="G207" s="92" t="s">
        <v>79</v>
      </c>
      <c r="H207" s="92" t="s">
        <v>79</v>
      </c>
      <c r="I207" s="91">
        <v>0</v>
      </c>
      <c r="J207" s="91">
        <v>0</v>
      </c>
      <c r="K207" s="91">
        <v>-0.06360582</v>
      </c>
      <c r="L207" s="91">
        <v>0</v>
      </c>
      <c r="M207" s="93">
        <f t="shared" si="29"/>
        <v>-0.06360582</v>
      </c>
      <c r="N207" s="91">
        <v>0</v>
      </c>
      <c r="O207" s="94">
        <f t="shared" si="30"/>
        <v>-0.05360581999999999</v>
      </c>
      <c r="P207" s="91">
        <v>0.01</v>
      </c>
      <c r="Q207" s="91">
        <v>0</v>
      </c>
      <c r="R207" s="91">
        <v>0</v>
      </c>
      <c r="S207" s="91">
        <v>-0.01192801</v>
      </c>
    </row>
    <row r="208" spans="1:19" ht="15.75">
      <c r="A208" s="89" t="s">
        <v>269</v>
      </c>
      <c r="B208" s="104">
        <v>872</v>
      </c>
      <c r="C208" s="91">
        <v>0</v>
      </c>
      <c r="D208" s="91">
        <v>0</v>
      </c>
      <c r="E208" s="91">
        <v>0</v>
      </c>
      <c r="F208" s="91">
        <v>0</v>
      </c>
      <c r="G208" s="92" t="s">
        <v>79</v>
      </c>
      <c r="H208" s="92" t="s">
        <v>79</v>
      </c>
      <c r="I208" s="91">
        <v>0</v>
      </c>
      <c r="J208" s="91">
        <v>0</v>
      </c>
      <c r="K208" s="91">
        <v>0</v>
      </c>
      <c r="L208" s="91">
        <v>0</v>
      </c>
      <c r="M208" s="93">
        <f t="shared" si="29"/>
        <v>0</v>
      </c>
      <c r="N208" s="91">
        <v>0</v>
      </c>
      <c r="O208" s="94">
        <f t="shared" si="30"/>
        <v>0</v>
      </c>
      <c r="P208" s="91">
        <v>0</v>
      </c>
      <c r="Q208" s="91">
        <v>0</v>
      </c>
      <c r="R208" s="91">
        <v>0</v>
      </c>
      <c r="S208" s="91">
        <v>0</v>
      </c>
    </row>
    <row r="209" spans="1:19" ht="15.75">
      <c r="A209" s="89" t="s">
        <v>270</v>
      </c>
      <c r="B209" s="104">
        <v>854</v>
      </c>
      <c r="C209" s="91">
        <v>4.483094607087858</v>
      </c>
      <c r="D209" s="91">
        <v>0</v>
      </c>
      <c r="E209" s="91">
        <v>0</v>
      </c>
      <c r="F209" s="91">
        <v>0</v>
      </c>
      <c r="G209" s="92" t="s">
        <v>79</v>
      </c>
      <c r="H209" s="92" t="s">
        <v>79</v>
      </c>
      <c r="I209" s="91">
        <v>0</v>
      </c>
      <c r="J209" s="91">
        <v>0</v>
      </c>
      <c r="K209" s="91">
        <v>-0.38438004</v>
      </c>
      <c r="L209" s="91">
        <v>0</v>
      </c>
      <c r="M209" s="93">
        <f t="shared" si="29"/>
        <v>-0.38438004</v>
      </c>
      <c r="N209" s="91">
        <v>0</v>
      </c>
      <c r="O209" s="94">
        <f t="shared" si="30"/>
        <v>4.098714567087858</v>
      </c>
      <c r="P209" s="91">
        <v>3.054077621505299</v>
      </c>
      <c r="Q209" s="91">
        <v>0</v>
      </c>
      <c r="R209" s="91">
        <v>0</v>
      </c>
      <c r="S209" s="91">
        <v>-0.13310979999999997</v>
      </c>
    </row>
    <row r="210" spans="1:19" ht="15.75">
      <c r="A210" s="89" t="s">
        <v>271</v>
      </c>
      <c r="B210" s="104">
        <v>876</v>
      </c>
      <c r="C210" s="91">
        <v>80.6658515</v>
      </c>
      <c r="D210" s="91">
        <v>0</v>
      </c>
      <c r="E210" s="91">
        <v>0</v>
      </c>
      <c r="F210" s="91">
        <v>0</v>
      </c>
      <c r="G210" s="92" t="s">
        <v>79</v>
      </c>
      <c r="H210" s="92" t="s">
        <v>79</v>
      </c>
      <c r="I210" s="91">
        <v>0.75</v>
      </c>
      <c r="J210" s="91">
        <v>0</v>
      </c>
      <c r="K210" s="91">
        <v>-0.21109595999999997</v>
      </c>
      <c r="L210" s="91">
        <v>0</v>
      </c>
      <c r="M210" s="93">
        <f t="shared" si="29"/>
        <v>0.53890404</v>
      </c>
      <c r="N210" s="91">
        <v>0</v>
      </c>
      <c r="O210" s="94">
        <f t="shared" si="30"/>
        <v>81.20475554000001</v>
      </c>
      <c r="P210" s="91">
        <v>46.223798159999994</v>
      </c>
      <c r="Q210" s="91">
        <v>0</v>
      </c>
      <c r="R210" s="91">
        <v>0</v>
      </c>
      <c r="S210" s="91">
        <v>-0.10760966</v>
      </c>
    </row>
    <row r="211" spans="1:19" ht="15.75">
      <c r="A211" s="89" t="s">
        <v>272</v>
      </c>
      <c r="B211" s="104">
        <v>889</v>
      </c>
      <c r="C211" s="91">
        <v>3.0098809524407417</v>
      </c>
      <c r="D211" s="91">
        <v>0</v>
      </c>
      <c r="E211" s="91">
        <v>0</v>
      </c>
      <c r="F211" s="91">
        <v>0</v>
      </c>
      <c r="G211" s="92" t="s">
        <v>79</v>
      </c>
      <c r="H211" s="92" t="s">
        <v>79</v>
      </c>
      <c r="I211" s="91">
        <v>0</v>
      </c>
      <c r="J211" s="91">
        <v>0</v>
      </c>
      <c r="K211" s="91">
        <v>0</v>
      </c>
      <c r="L211" s="91">
        <v>0</v>
      </c>
      <c r="M211" s="93">
        <f t="shared" si="29"/>
        <v>0</v>
      </c>
      <c r="N211" s="91">
        <v>0</v>
      </c>
      <c r="O211" s="94">
        <f t="shared" si="30"/>
        <v>3.0098809524407417</v>
      </c>
      <c r="P211" s="91">
        <v>0.22869695244074212</v>
      </c>
      <c r="Q211" s="91">
        <v>0</v>
      </c>
      <c r="R211" s="91">
        <v>0</v>
      </c>
      <c r="S211" s="91">
        <v>0</v>
      </c>
    </row>
    <row r="212" spans="1:19" ht="15.75">
      <c r="A212" s="75"/>
      <c r="B212" s="101"/>
      <c r="C212" s="84"/>
      <c r="D212" s="84"/>
      <c r="E212" s="84"/>
      <c r="F212" s="84"/>
      <c r="G212" s="86" t="s">
        <v>79</v>
      </c>
      <c r="H212" s="86" t="s">
        <v>79</v>
      </c>
      <c r="I212" s="84"/>
      <c r="J212" s="84"/>
      <c r="K212" s="84"/>
      <c r="L212" s="84"/>
      <c r="M212" s="77"/>
      <c r="N212" s="84"/>
      <c r="O212" s="102"/>
      <c r="P212" s="84"/>
      <c r="Q212" s="84"/>
      <c r="R212" s="84"/>
      <c r="S212" s="84"/>
    </row>
    <row r="213" spans="1:19" s="4" customFormat="1" ht="19.5">
      <c r="A213" s="108" t="s">
        <v>273</v>
      </c>
      <c r="B213" s="104">
        <v>998</v>
      </c>
      <c r="C213" s="91">
        <v>399.3950849164989</v>
      </c>
      <c r="D213" s="91">
        <v>0</v>
      </c>
      <c r="E213" s="91">
        <v>0</v>
      </c>
      <c r="F213" s="91">
        <v>0</v>
      </c>
      <c r="G213" s="81" t="s">
        <v>79</v>
      </c>
      <c r="H213" s="81" t="s">
        <v>79</v>
      </c>
      <c r="I213" s="91">
        <v>0</v>
      </c>
      <c r="J213" s="91">
        <v>0</v>
      </c>
      <c r="K213" s="91">
        <v>0</v>
      </c>
      <c r="L213" s="91">
        <v>0</v>
      </c>
      <c r="M213" s="80">
        <f>I213+K213+L213</f>
        <v>0</v>
      </c>
      <c r="N213" s="91">
        <v>0</v>
      </c>
      <c r="O213" s="82">
        <f>C213+M213</f>
        <v>399.3950849164989</v>
      </c>
      <c r="P213" s="91">
        <v>98.23758264</v>
      </c>
      <c r="Q213" s="91">
        <v>0.199176</v>
      </c>
      <c r="R213" s="91">
        <v>0.270624</v>
      </c>
      <c r="S213" s="91">
        <v>0</v>
      </c>
    </row>
    <row r="214" spans="1:19" s="4" customFormat="1" ht="19.5">
      <c r="A214" s="109"/>
      <c r="B214" s="101"/>
      <c r="C214" s="110"/>
      <c r="D214" s="110"/>
      <c r="E214" s="110"/>
      <c r="F214" s="110"/>
      <c r="G214" s="86" t="s">
        <v>79</v>
      </c>
      <c r="H214" s="86" t="s">
        <v>79</v>
      </c>
      <c r="I214" s="110"/>
      <c r="J214" s="111"/>
      <c r="K214" s="110"/>
      <c r="L214" s="110"/>
      <c r="M214" s="111"/>
      <c r="N214" s="111"/>
      <c r="O214" s="112"/>
      <c r="P214" s="110"/>
      <c r="Q214" s="111"/>
      <c r="R214" s="111"/>
      <c r="S214" s="113"/>
    </row>
    <row r="215" spans="1:19" ht="19.5">
      <c r="A215" s="109" t="s">
        <v>274</v>
      </c>
      <c r="B215" s="101"/>
      <c r="C215" s="84"/>
      <c r="D215" s="84"/>
      <c r="E215" s="84"/>
      <c r="F215" s="84"/>
      <c r="G215" s="86" t="s">
        <v>79</v>
      </c>
      <c r="H215" s="86" t="s">
        <v>79</v>
      </c>
      <c r="I215" s="84"/>
      <c r="J215" s="77"/>
      <c r="K215" s="84"/>
      <c r="L215" s="84"/>
      <c r="M215" s="77"/>
      <c r="N215" s="77"/>
      <c r="O215" s="102"/>
      <c r="P215" s="84"/>
      <c r="Q215" s="77"/>
      <c r="R215" s="77"/>
      <c r="S215" s="88"/>
    </row>
    <row r="216" spans="1:19" s="4" customFormat="1" ht="19.5">
      <c r="A216" s="78" t="s">
        <v>364</v>
      </c>
      <c r="B216" s="104">
        <v>110</v>
      </c>
      <c r="C216" s="91">
        <v>0</v>
      </c>
      <c r="D216" s="92" t="s">
        <v>79</v>
      </c>
      <c r="E216" s="92" t="s">
        <v>79</v>
      </c>
      <c r="F216" s="92" t="s">
        <v>79</v>
      </c>
      <c r="G216" s="81" t="s">
        <v>79</v>
      </c>
      <c r="H216" s="81" t="s">
        <v>79</v>
      </c>
      <c r="I216" s="92" t="s">
        <v>79</v>
      </c>
      <c r="J216" s="92" t="s">
        <v>79</v>
      </c>
      <c r="K216" s="92" t="s">
        <v>79</v>
      </c>
      <c r="L216" s="92" t="s">
        <v>79</v>
      </c>
      <c r="M216" s="92" t="s">
        <v>79</v>
      </c>
      <c r="N216" s="92" t="s">
        <v>79</v>
      </c>
      <c r="O216" s="82">
        <f>C216</f>
        <v>0</v>
      </c>
      <c r="P216" s="92" t="s">
        <v>79</v>
      </c>
      <c r="Q216" s="92" t="s">
        <v>79</v>
      </c>
      <c r="R216" s="92" t="s">
        <v>79</v>
      </c>
      <c r="S216" s="114" t="s">
        <v>79</v>
      </c>
    </row>
    <row r="217" spans="1:19" ht="15.75">
      <c r="A217" s="75"/>
      <c r="B217" s="101"/>
      <c r="C217" s="84"/>
      <c r="D217" s="84"/>
      <c r="E217" s="84"/>
      <c r="F217" s="84"/>
      <c r="G217" s="86" t="s">
        <v>79</v>
      </c>
      <c r="H217" s="86" t="s">
        <v>79</v>
      </c>
      <c r="I217" s="84"/>
      <c r="J217" s="77"/>
      <c r="K217" s="84"/>
      <c r="L217" s="84"/>
      <c r="M217" s="77"/>
      <c r="N217" s="77"/>
      <c r="O217" s="102"/>
      <c r="P217" s="84"/>
      <c r="Q217" s="77"/>
      <c r="R217" s="77"/>
      <c r="S217" s="88"/>
    </row>
    <row r="218" spans="1:19" s="5" customFormat="1" ht="19.5">
      <c r="A218" s="115" t="s">
        <v>275</v>
      </c>
      <c r="B218" s="104">
        <v>1000</v>
      </c>
      <c r="C218" s="82">
        <f>C15+C30+C95+C141+C193+C213+C216</f>
        <v>6709.847685746337</v>
      </c>
      <c r="D218" s="82">
        <f>D15+D30+D95+D141+D193+D213</f>
        <v>2933.933928</v>
      </c>
      <c r="E218" s="82">
        <f>E15+E30+E95+E141+E193+E213</f>
        <v>0</v>
      </c>
      <c r="F218" s="82">
        <f>F15+F30+F95+F141+F193+F213</f>
        <v>0</v>
      </c>
      <c r="G218" s="81" t="s">
        <v>79</v>
      </c>
      <c r="H218" s="81" t="s">
        <v>79</v>
      </c>
      <c r="I218" s="82">
        <f aca="true" t="shared" si="31" ref="I218:N218">I15+I30+I95+I141+I193+I213</f>
        <v>763.69639818</v>
      </c>
      <c r="J218" s="82">
        <f t="shared" si="31"/>
        <v>170.729814</v>
      </c>
      <c r="K218" s="82">
        <f t="shared" si="31"/>
        <v>-965.3878451599999</v>
      </c>
      <c r="L218" s="82">
        <f t="shared" si="31"/>
        <v>-198.89979499999998</v>
      </c>
      <c r="M218" s="82">
        <f t="shared" si="31"/>
        <v>-400.59124197999995</v>
      </c>
      <c r="N218" s="82">
        <f t="shared" si="31"/>
        <v>0</v>
      </c>
      <c r="O218" s="82">
        <f>O15+O30+O95+O141+O193+O213+O216</f>
        <v>6309.256443766337</v>
      </c>
      <c r="P218" s="82">
        <f>P15+P30+P95+P141+P193+P213</f>
        <v>2235.390758315123</v>
      </c>
      <c r="Q218" s="82">
        <f>Q15+Q30+Q95+Q141+Q193+Q213</f>
        <v>27.279826999999997</v>
      </c>
      <c r="R218" s="82">
        <f>R15+R30+R95+R141+R193+R213</f>
        <v>38.79196343000001</v>
      </c>
      <c r="S218" s="116">
        <f>S15+S30+S95+S141+S193+S213</f>
        <v>-295.4455293699999</v>
      </c>
    </row>
    <row r="219" spans="1:19" ht="15.75">
      <c r="A219" s="117" t="s">
        <v>276</v>
      </c>
      <c r="B219" s="118"/>
      <c r="C219" s="119"/>
      <c r="D219" s="119"/>
      <c r="E219" s="119"/>
      <c r="F219" s="119"/>
      <c r="G219" s="120" t="s">
        <v>79</v>
      </c>
      <c r="H219" s="120" t="s">
        <v>79</v>
      </c>
      <c r="I219" s="119"/>
      <c r="J219" s="121"/>
      <c r="K219" s="119"/>
      <c r="L219" s="119"/>
      <c r="M219" s="121"/>
      <c r="N219" s="121"/>
      <c r="O219" s="122"/>
      <c r="P219" s="119"/>
      <c r="Q219" s="121"/>
      <c r="R219" s="121"/>
      <c r="S219" s="123"/>
    </row>
    <row r="220" spans="1:19" ht="15.75">
      <c r="A220" s="89" t="s">
        <v>277</v>
      </c>
      <c r="B220" s="104">
        <v>118</v>
      </c>
      <c r="C220" s="91">
        <v>272.1775321417755</v>
      </c>
      <c r="D220" s="92" t="s">
        <v>79</v>
      </c>
      <c r="E220" s="92" t="s">
        <v>79</v>
      </c>
      <c r="F220" s="92" t="s">
        <v>79</v>
      </c>
      <c r="G220" s="92" t="s">
        <v>79</v>
      </c>
      <c r="H220" s="92" t="s">
        <v>79</v>
      </c>
      <c r="I220" s="92" t="s">
        <v>79</v>
      </c>
      <c r="J220" s="92" t="s">
        <v>79</v>
      </c>
      <c r="K220" s="92" t="s">
        <v>79</v>
      </c>
      <c r="L220" s="92" t="s">
        <v>79</v>
      </c>
      <c r="M220" s="92" t="s">
        <v>79</v>
      </c>
      <c r="N220" s="92" t="s">
        <v>79</v>
      </c>
      <c r="O220" s="94">
        <f>C220</f>
        <v>272.1775321417755</v>
      </c>
      <c r="P220" s="92" t="s">
        <v>79</v>
      </c>
      <c r="Q220" s="92" t="s">
        <v>79</v>
      </c>
      <c r="R220" s="92" t="s">
        <v>79</v>
      </c>
      <c r="S220" s="124" t="s">
        <v>79</v>
      </c>
    </row>
    <row r="221" spans="1:19" ht="31.5">
      <c r="A221" s="125" t="s">
        <v>278</v>
      </c>
      <c r="B221" s="104" t="s">
        <v>279</v>
      </c>
      <c r="C221" s="91">
        <v>8.744</v>
      </c>
      <c r="D221" s="92" t="s">
        <v>79</v>
      </c>
      <c r="E221" s="92" t="s">
        <v>79</v>
      </c>
      <c r="F221" s="92" t="s">
        <v>79</v>
      </c>
      <c r="G221" s="92" t="s">
        <v>79</v>
      </c>
      <c r="H221" s="92" t="s">
        <v>79</v>
      </c>
      <c r="I221" s="91">
        <v>0</v>
      </c>
      <c r="J221" s="92" t="s">
        <v>79</v>
      </c>
      <c r="K221" s="91">
        <v>0</v>
      </c>
      <c r="L221" s="92" t="s">
        <v>79</v>
      </c>
      <c r="M221" s="126">
        <f>I221+K221</f>
        <v>0</v>
      </c>
      <c r="N221" s="92" t="s">
        <v>79</v>
      </c>
      <c r="O221" s="94">
        <f>C221+M221</f>
        <v>8.744</v>
      </c>
      <c r="P221" s="92" t="s">
        <v>79</v>
      </c>
      <c r="Q221" s="92" t="s">
        <v>79</v>
      </c>
      <c r="R221" s="92" t="s">
        <v>79</v>
      </c>
      <c r="S221" s="124" t="s">
        <v>79</v>
      </c>
    </row>
    <row r="222" spans="1:19" ht="15.75">
      <c r="A222" s="127" t="s">
        <v>276</v>
      </c>
      <c r="B222" s="118"/>
      <c r="C222" s="119"/>
      <c r="D222" s="120" t="s">
        <v>79</v>
      </c>
      <c r="E222" s="120" t="s">
        <v>79</v>
      </c>
      <c r="F222" s="120" t="s">
        <v>79</v>
      </c>
      <c r="G222" s="120" t="s">
        <v>79</v>
      </c>
      <c r="H222" s="120" t="s">
        <v>79</v>
      </c>
      <c r="I222" s="119"/>
      <c r="J222" s="120" t="s">
        <v>79</v>
      </c>
      <c r="K222" s="119"/>
      <c r="L222" s="120" t="s">
        <v>79</v>
      </c>
      <c r="M222" s="128"/>
      <c r="N222" s="120" t="s">
        <v>79</v>
      </c>
      <c r="O222" s="122"/>
      <c r="P222" s="120" t="s">
        <v>79</v>
      </c>
      <c r="Q222" s="120" t="s">
        <v>79</v>
      </c>
      <c r="R222" s="120" t="s">
        <v>79</v>
      </c>
      <c r="S222" s="129" t="s">
        <v>79</v>
      </c>
    </row>
    <row r="223" spans="1:19" ht="15.75">
      <c r="A223" s="130" t="s">
        <v>280</v>
      </c>
      <c r="B223" s="104" t="s">
        <v>281</v>
      </c>
      <c r="C223" s="91">
        <v>8.744</v>
      </c>
      <c r="D223" s="92" t="s">
        <v>79</v>
      </c>
      <c r="E223" s="92" t="s">
        <v>79</v>
      </c>
      <c r="F223" s="92" t="s">
        <v>79</v>
      </c>
      <c r="G223" s="92" t="s">
        <v>79</v>
      </c>
      <c r="H223" s="92" t="s">
        <v>79</v>
      </c>
      <c r="I223" s="91">
        <v>0</v>
      </c>
      <c r="J223" s="92" t="s">
        <v>79</v>
      </c>
      <c r="K223" s="91">
        <v>0</v>
      </c>
      <c r="L223" s="92" t="s">
        <v>79</v>
      </c>
      <c r="M223" s="93">
        <f>I223+K223</f>
        <v>0</v>
      </c>
      <c r="N223" s="92" t="s">
        <v>79</v>
      </c>
      <c r="O223" s="94">
        <f>C223+M223</f>
        <v>8.744</v>
      </c>
      <c r="P223" s="92" t="s">
        <v>79</v>
      </c>
      <c r="Q223" s="92" t="s">
        <v>79</v>
      </c>
      <c r="R223" s="92" t="s">
        <v>79</v>
      </c>
      <c r="S223" s="124" t="s">
        <v>79</v>
      </c>
    </row>
    <row r="224" spans="1:19" ht="15.75">
      <c r="A224" s="130" t="s">
        <v>282</v>
      </c>
      <c r="B224" s="104" t="s">
        <v>283</v>
      </c>
      <c r="C224" s="91">
        <v>0</v>
      </c>
      <c r="D224" s="92" t="s">
        <v>79</v>
      </c>
      <c r="E224" s="92" t="s">
        <v>79</v>
      </c>
      <c r="F224" s="92" t="s">
        <v>79</v>
      </c>
      <c r="G224" s="92" t="s">
        <v>79</v>
      </c>
      <c r="H224" s="92" t="s">
        <v>79</v>
      </c>
      <c r="I224" s="91">
        <v>0</v>
      </c>
      <c r="J224" s="92" t="s">
        <v>79</v>
      </c>
      <c r="K224" s="91">
        <v>0</v>
      </c>
      <c r="L224" s="92" t="s">
        <v>79</v>
      </c>
      <c r="M224" s="126">
        <f>I224+K224</f>
        <v>0</v>
      </c>
      <c r="N224" s="92" t="s">
        <v>79</v>
      </c>
      <c r="O224" s="94">
        <f>C224+M224</f>
        <v>0</v>
      </c>
      <c r="P224" s="92" t="s">
        <v>79</v>
      </c>
      <c r="Q224" s="92" t="s">
        <v>79</v>
      </c>
      <c r="R224" s="92" t="s">
        <v>79</v>
      </c>
      <c r="S224" s="124" t="s">
        <v>79</v>
      </c>
    </row>
    <row r="225" spans="1:21" ht="15.75">
      <c r="A225" s="131" t="s">
        <v>284</v>
      </c>
      <c r="B225" s="132"/>
      <c r="C225" s="91">
        <v>0</v>
      </c>
      <c r="D225" s="133" t="s">
        <v>79</v>
      </c>
      <c r="E225" s="133" t="s">
        <v>79</v>
      </c>
      <c r="F225" s="133" t="s">
        <v>79</v>
      </c>
      <c r="G225" s="134" t="s">
        <v>79</v>
      </c>
      <c r="H225" s="135" t="s">
        <v>79</v>
      </c>
      <c r="I225" s="91">
        <v>0</v>
      </c>
      <c r="J225" s="135" t="s">
        <v>79</v>
      </c>
      <c r="K225" s="91">
        <v>0</v>
      </c>
      <c r="L225" s="135" t="s">
        <v>79</v>
      </c>
      <c r="M225" s="126">
        <f>I225+K225</f>
        <v>0</v>
      </c>
      <c r="N225" s="133" t="s">
        <v>79</v>
      </c>
      <c r="O225" s="94">
        <f>C225+M225</f>
        <v>0</v>
      </c>
      <c r="P225" s="133" t="s">
        <v>79</v>
      </c>
      <c r="Q225" s="92" t="s">
        <v>79</v>
      </c>
      <c r="R225" s="92" t="s">
        <v>79</v>
      </c>
      <c r="S225" s="124" t="s">
        <v>79</v>
      </c>
      <c r="U225" s="136"/>
    </row>
    <row r="226" spans="1:19" ht="15.75">
      <c r="A226" s="89"/>
      <c r="B226" s="104"/>
      <c r="C226" s="91">
        <v>0</v>
      </c>
      <c r="D226" s="92" t="s">
        <v>79</v>
      </c>
      <c r="E226" s="92" t="s">
        <v>79</v>
      </c>
      <c r="F226" s="92" t="s">
        <v>79</v>
      </c>
      <c r="G226" s="92" t="s">
        <v>79</v>
      </c>
      <c r="H226" s="92" t="s">
        <v>79</v>
      </c>
      <c r="I226" s="91">
        <v>0</v>
      </c>
      <c r="J226" s="92" t="s">
        <v>79</v>
      </c>
      <c r="K226" s="91">
        <v>0</v>
      </c>
      <c r="L226" s="92" t="s">
        <v>79</v>
      </c>
      <c r="M226" s="126">
        <f>I226+K226</f>
        <v>0</v>
      </c>
      <c r="N226" s="92" t="s">
        <v>79</v>
      </c>
      <c r="O226" s="94">
        <f>C226+M226</f>
        <v>0</v>
      </c>
      <c r="P226" s="92" t="s">
        <v>79</v>
      </c>
      <c r="Q226" s="92" t="s">
        <v>79</v>
      </c>
      <c r="R226" s="92" t="s">
        <v>79</v>
      </c>
      <c r="S226" s="124" t="s">
        <v>79</v>
      </c>
    </row>
    <row r="227" spans="1:19" ht="31.5">
      <c r="A227" s="125" t="s">
        <v>285</v>
      </c>
      <c r="B227" s="104" t="s">
        <v>286</v>
      </c>
      <c r="C227" s="91">
        <v>0</v>
      </c>
      <c r="D227" s="92" t="s">
        <v>79</v>
      </c>
      <c r="E227" s="92" t="s">
        <v>79</v>
      </c>
      <c r="F227" s="92" t="s">
        <v>79</v>
      </c>
      <c r="G227" s="92" t="s">
        <v>79</v>
      </c>
      <c r="H227" s="92" t="s">
        <v>79</v>
      </c>
      <c r="I227" s="91">
        <v>0</v>
      </c>
      <c r="J227" s="92" t="s">
        <v>79</v>
      </c>
      <c r="K227" s="91">
        <v>0</v>
      </c>
      <c r="L227" s="92" t="s">
        <v>79</v>
      </c>
      <c r="M227" s="126">
        <f>I227+K227</f>
        <v>0</v>
      </c>
      <c r="N227" s="92" t="s">
        <v>79</v>
      </c>
      <c r="O227" s="94">
        <f>C227+M227</f>
        <v>0</v>
      </c>
      <c r="P227" s="92" t="s">
        <v>79</v>
      </c>
      <c r="Q227" s="92" t="s">
        <v>79</v>
      </c>
      <c r="R227" s="92" t="s">
        <v>79</v>
      </c>
      <c r="S227" s="124" t="s">
        <v>79</v>
      </c>
    </row>
    <row r="228" spans="1:19" ht="15.75">
      <c r="A228" s="127" t="s">
        <v>276</v>
      </c>
      <c r="B228" s="118"/>
      <c r="C228" s="119"/>
      <c r="D228" s="120" t="s">
        <v>79</v>
      </c>
      <c r="E228" s="120" t="s">
        <v>79</v>
      </c>
      <c r="F228" s="120" t="s">
        <v>79</v>
      </c>
      <c r="G228" s="120" t="s">
        <v>79</v>
      </c>
      <c r="H228" s="120" t="s">
        <v>79</v>
      </c>
      <c r="I228" s="119"/>
      <c r="J228" s="120" t="s">
        <v>79</v>
      </c>
      <c r="K228" s="119"/>
      <c r="L228" s="120" t="s">
        <v>79</v>
      </c>
      <c r="M228" s="128"/>
      <c r="N228" s="120" t="s">
        <v>79</v>
      </c>
      <c r="O228" s="122"/>
      <c r="P228" s="120" t="s">
        <v>79</v>
      </c>
      <c r="Q228" s="120" t="s">
        <v>79</v>
      </c>
      <c r="R228" s="120" t="s">
        <v>79</v>
      </c>
      <c r="S228" s="129" t="s">
        <v>79</v>
      </c>
    </row>
    <row r="229" spans="1:19" ht="15.75">
      <c r="A229" s="130" t="s">
        <v>287</v>
      </c>
      <c r="B229" s="104" t="s">
        <v>288</v>
      </c>
      <c r="C229" s="91">
        <v>0</v>
      </c>
      <c r="D229" s="92" t="s">
        <v>79</v>
      </c>
      <c r="E229" s="92" t="s">
        <v>79</v>
      </c>
      <c r="F229" s="92" t="s">
        <v>79</v>
      </c>
      <c r="G229" s="92" t="s">
        <v>79</v>
      </c>
      <c r="H229" s="92" t="s">
        <v>79</v>
      </c>
      <c r="I229" s="91">
        <v>0</v>
      </c>
      <c r="J229" s="92" t="s">
        <v>79</v>
      </c>
      <c r="K229" s="91">
        <v>0</v>
      </c>
      <c r="L229" s="92" t="s">
        <v>79</v>
      </c>
      <c r="M229" s="93">
        <f>I229+K229</f>
        <v>0</v>
      </c>
      <c r="N229" s="92" t="s">
        <v>79</v>
      </c>
      <c r="O229" s="94">
        <f>C229+M229</f>
        <v>0</v>
      </c>
      <c r="P229" s="92" t="s">
        <v>79</v>
      </c>
      <c r="Q229" s="92" t="s">
        <v>79</v>
      </c>
      <c r="R229" s="92" t="s">
        <v>79</v>
      </c>
      <c r="S229" s="124" t="s">
        <v>79</v>
      </c>
    </row>
    <row r="230" spans="1:21" ht="15.75">
      <c r="A230" s="131" t="s">
        <v>289</v>
      </c>
      <c r="B230" s="132"/>
      <c r="C230" s="91">
        <v>0</v>
      </c>
      <c r="D230" s="133" t="s">
        <v>79</v>
      </c>
      <c r="E230" s="133" t="s">
        <v>79</v>
      </c>
      <c r="F230" s="133" t="s">
        <v>79</v>
      </c>
      <c r="G230" s="134" t="s">
        <v>79</v>
      </c>
      <c r="H230" s="135" t="s">
        <v>79</v>
      </c>
      <c r="I230" s="91">
        <v>0</v>
      </c>
      <c r="J230" s="135" t="s">
        <v>79</v>
      </c>
      <c r="K230" s="91">
        <v>0</v>
      </c>
      <c r="L230" s="135" t="s">
        <v>79</v>
      </c>
      <c r="M230" s="126">
        <f>I230+K230</f>
        <v>0</v>
      </c>
      <c r="N230" s="133" t="s">
        <v>79</v>
      </c>
      <c r="O230" s="94">
        <f>C230+M230</f>
        <v>0</v>
      </c>
      <c r="P230" s="133" t="s">
        <v>79</v>
      </c>
      <c r="Q230" s="92" t="s">
        <v>79</v>
      </c>
      <c r="R230" s="92" t="s">
        <v>79</v>
      </c>
      <c r="S230" s="124" t="s">
        <v>79</v>
      </c>
      <c r="U230" s="136"/>
    </row>
    <row r="231" spans="1:19" ht="15.75">
      <c r="A231" s="89"/>
      <c r="B231" s="104"/>
      <c r="C231" s="91">
        <v>0</v>
      </c>
      <c r="D231" s="92" t="s">
        <v>79</v>
      </c>
      <c r="E231" s="92" t="s">
        <v>79</v>
      </c>
      <c r="F231" s="92" t="s">
        <v>79</v>
      </c>
      <c r="G231" s="92" t="s">
        <v>79</v>
      </c>
      <c r="H231" s="92" t="s">
        <v>79</v>
      </c>
      <c r="I231" s="91">
        <v>0</v>
      </c>
      <c r="J231" s="92" t="s">
        <v>79</v>
      </c>
      <c r="K231" s="91">
        <v>0</v>
      </c>
      <c r="L231" s="92" t="s">
        <v>79</v>
      </c>
      <c r="M231" s="126">
        <f>I231+K231</f>
        <v>0</v>
      </c>
      <c r="N231" s="92" t="s">
        <v>79</v>
      </c>
      <c r="O231" s="94">
        <f>C231+M231</f>
        <v>0</v>
      </c>
      <c r="P231" s="92" t="s">
        <v>79</v>
      </c>
      <c r="Q231" s="92" t="s">
        <v>79</v>
      </c>
      <c r="R231" s="92" t="s">
        <v>79</v>
      </c>
      <c r="S231" s="124" t="s">
        <v>79</v>
      </c>
    </row>
    <row r="232" spans="1:19" ht="15.75">
      <c r="A232" s="75"/>
      <c r="B232" s="101"/>
      <c r="C232" s="84"/>
      <c r="D232" s="84"/>
      <c r="E232" s="84"/>
      <c r="F232" s="84"/>
      <c r="G232" s="77"/>
      <c r="H232" s="77"/>
      <c r="I232" s="84"/>
      <c r="J232" s="77"/>
      <c r="K232" s="84"/>
      <c r="L232" s="84"/>
      <c r="M232" s="77"/>
      <c r="N232" s="77"/>
      <c r="O232" s="102"/>
      <c r="P232" s="84"/>
      <c r="Q232" s="77"/>
      <c r="R232" s="77"/>
      <c r="S232" s="88"/>
    </row>
    <row r="233" spans="1:19" ht="15.75">
      <c r="A233" s="75"/>
      <c r="B233" s="101"/>
      <c r="C233" s="84"/>
      <c r="D233" s="84"/>
      <c r="E233" s="84"/>
      <c r="F233" s="84"/>
      <c r="G233" s="77"/>
      <c r="H233" s="77"/>
      <c r="I233" s="84"/>
      <c r="J233" s="77"/>
      <c r="K233" s="84"/>
      <c r="L233" s="84"/>
      <c r="M233" s="77"/>
      <c r="N233" s="77"/>
      <c r="O233" s="102"/>
      <c r="P233" s="84"/>
      <c r="Q233" s="77"/>
      <c r="R233" s="77"/>
      <c r="S233" s="88"/>
    </row>
    <row r="234" spans="1:19" ht="15.75">
      <c r="A234" s="75"/>
      <c r="B234" s="101"/>
      <c r="C234" s="84"/>
      <c r="D234" s="84"/>
      <c r="E234" s="84"/>
      <c r="F234" s="84"/>
      <c r="G234" s="77"/>
      <c r="H234" s="77"/>
      <c r="I234" s="84"/>
      <c r="J234" s="77"/>
      <c r="K234" s="84"/>
      <c r="L234" s="84"/>
      <c r="M234" s="77"/>
      <c r="N234" s="77"/>
      <c r="O234" s="102"/>
      <c r="P234" s="84"/>
      <c r="Q234" s="77"/>
      <c r="R234" s="77"/>
      <c r="S234" s="88"/>
    </row>
    <row r="235" spans="1:19" ht="15.75">
      <c r="A235" s="137" t="s">
        <v>290</v>
      </c>
      <c r="B235" s="101"/>
      <c r="C235" s="84"/>
      <c r="D235" s="84"/>
      <c r="E235" s="84"/>
      <c r="F235" s="84"/>
      <c r="G235" s="77"/>
      <c r="H235" s="77"/>
      <c r="I235" s="84"/>
      <c r="J235" s="77"/>
      <c r="K235" s="84"/>
      <c r="L235" s="84"/>
      <c r="M235" s="77"/>
      <c r="N235" s="77"/>
      <c r="O235" s="102"/>
      <c r="P235" s="84"/>
      <c r="Q235" s="77"/>
      <c r="R235" s="77"/>
      <c r="S235" s="88"/>
    </row>
    <row r="236" spans="1:21" ht="15.75">
      <c r="A236" s="103" t="s">
        <v>291</v>
      </c>
      <c r="B236" s="104">
        <v>992</v>
      </c>
      <c r="C236" s="93">
        <f>SUM(C237:C245)</f>
        <v>163.38293798840002</v>
      </c>
      <c r="D236" s="92" t="s">
        <v>79</v>
      </c>
      <c r="E236" s="92" t="s">
        <v>79</v>
      </c>
      <c r="F236" s="92" t="s">
        <v>79</v>
      </c>
      <c r="G236" s="93">
        <f>SUM(G237:G245)</f>
        <v>0</v>
      </c>
      <c r="H236" s="93">
        <f>SUM(H237:H245)</f>
        <v>0</v>
      </c>
      <c r="I236" s="93">
        <f>SUM(I237:I245)</f>
        <v>0</v>
      </c>
      <c r="J236" s="138" t="s">
        <v>79</v>
      </c>
      <c r="K236" s="93">
        <f>SUM(K237:K245)</f>
        <v>0</v>
      </c>
      <c r="L236" s="138" t="s">
        <v>79</v>
      </c>
      <c r="M236" s="93">
        <f>SUM(M237:M245)</f>
        <v>0</v>
      </c>
      <c r="N236" s="138" t="s">
        <v>79</v>
      </c>
      <c r="O236" s="94">
        <f>SUM(O237:O245)</f>
        <v>163.38293798840002</v>
      </c>
      <c r="P236" s="138" t="s">
        <v>79</v>
      </c>
      <c r="Q236" s="93">
        <f>SUM(Q237:Q245)</f>
        <v>0</v>
      </c>
      <c r="R236" s="93">
        <f>SUM(R237:R245)</f>
        <v>0</v>
      </c>
      <c r="S236" s="105">
        <f>SUM(S237:S245)</f>
        <v>0</v>
      </c>
      <c r="U236" s="136"/>
    </row>
    <row r="237" spans="1:21" ht="15.75">
      <c r="A237" s="89" t="s">
        <v>292</v>
      </c>
      <c r="B237" s="104">
        <v>959</v>
      </c>
      <c r="C237" s="91">
        <v>24.1</v>
      </c>
      <c r="D237" s="92" t="s">
        <v>79</v>
      </c>
      <c r="E237" s="92" t="s">
        <v>79</v>
      </c>
      <c r="F237" s="92" t="s">
        <v>79</v>
      </c>
      <c r="G237" s="91">
        <v>0</v>
      </c>
      <c r="H237" s="91">
        <v>0</v>
      </c>
      <c r="I237" s="91">
        <v>0</v>
      </c>
      <c r="J237" s="92" t="s">
        <v>79</v>
      </c>
      <c r="K237" s="91">
        <v>0</v>
      </c>
      <c r="L237" s="92" t="s">
        <v>79</v>
      </c>
      <c r="M237" s="93">
        <f aca="true" t="shared" si="32" ref="M237:M242">I237+K237</f>
        <v>0</v>
      </c>
      <c r="N237" s="92" t="s">
        <v>79</v>
      </c>
      <c r="O237" s="94">
        <f aca="true" t="shared" si="33" ref="O237:O243">C237+G237+M237</f>
        <v>24.1</v>
      </c>
      <c r="P237" s="92" t="s">
        <v>79</v>
      </c>
      <c r="Q237" s="91">
        <v>0</v>
      </c>
      <c r="R237" s="91">
        <v>0</v>
      </c>
      <c r="S237" s="91">
        <v>0</v>
      </c>
      <c r="U237" s="136"/>
    </row>
    <row r="238" spans="1:21" ht="15.75">
      <c r="A238" s="99" t="s">
        <v>293</v>
      </c>
      <c r="B238" s="104">
        <v>963</v>
      </c>
      <c r="C238" s="91">
        <v>14.3</v>
      </c>
      <c r="D238" s="92" t="s">
        <v>79</v>
      </c>
      <c r="E238" s="92" t="s">
        <v>79</v>
      </c>
      <c r="F238" s="92" t="s">
        <v>79</v>
      </c>
      <c r="G238" s="91">
        <v>0</v>
      </c>
      <c r="H238" s="91">
        <v>0</v>
      </c>
      <c r="I238" s="91">
        <v>0</v>
      </c>
      <c r="J238" s="92" t="s">
        <v>79</v>
      </c>
      <c r="K238" s="91">
        <v>0</v>
      </c>
      <c r="L238" s="92" t="s">
        <v>79</v>
      </c>
      <c r="M238" s="93">
        <f t="shared" si="32"/>
        <v>0</v>
      </c>
      <c r="N238" s="92" t="s">
        <v>79</v>
      </c>
      <c r="O238" s="94">
        <f t="shared" si="33"/>
        <v>14.3</v>
      </c>
      <c r="P238" s="92" t="s">
        <v>79</v>
      </c>
      <c r="Q238" s="91">
        <v>0</v>
      </c>
      <c r="R238" s="91">
        <v>0</v>
      </c>
      <c r="S238" s="91">
        <v>0</v>
      </c>
      <c r="U238" s="136"/>
    </row>
    <row r="239" spans="1:21" ht="15.75">
      <c r="A239" s="89" t="s">
        <v>294</v>
      </c>
      <c r="B239" s="104">
        <v>964</v>
      </c>
      <c r="C239" s="91">
        <v>5.63</v>
      </c>
      <c r="D239" s="92" t="s">
        <v>79</v>
      </c>
      <c r="E239" s="92" t="s">
        <v>79</v>
      </c>
      <c r="F239" s="92" t="s">
        <v>79</v>
      </c>
      <c r="G239" s="91">
        <v>0</v>
      </c>
      <c r="H239" s="91">
        <v>0</v>
      </c>
      <c r="I239" s="91">
        <v>0</v>
      </c>
      <c r="J239" s="92" t="s">
        <v>79</v>
      </c>
      <c r="K239" s="91">
        <v>0</v>
      </c>
      <c r="L239" s="92" t="s">
        <v>79</v>
      </c>
      <c r="M239" s="93">
        <f t="shared" si="32"/>
        <v>0</v>
      </c>
      <c r="N239" s="92" t="s">
        <v>79</v>
      </c>
      <c r="O239" s="94">
        <f t="shared" si="33"/>
        <v>5.63</v>
      </c>
      <c r="P239" s="92" t="s">
        <v>79</v>
      </c>
      <c r="Q239" s="91">
        <v>0</v>
      </c>
      <c r="R239" s="91">
        <v>0</v>
      </c>
      <c r="S239" s="91">
        <v>0</v>
      </c>
      <c r="U239" s="136"/>
    </row>
    <row r="240" spans="1:21" ht="15.75">
      <c r="A240" s="89" t="s">
        <v>295</v>
      </c>
      <c r="B240" s="104">
        <v>966</v>
      </c>
      <c r="C240" s="91">
        <v>4.2</v>
      </c>
      <c r="D240" s="92" t="s">
        <v>79</v>
      </c>
      <c r="E240" s="92" t="s">
        <v>79</v>
      </c>
      <c r="F240" s="92" t="s">
        <v>79</v>
      </c>
      <c r="G240" s="91">
        <v>0</v>
      </c>
      <c r="H240" s="91">
        <v>0</v>
      </c>
      <c r="I240" s="91">
        <v>0</v>
      </c>
      <c r="J240" s="92" t="s">
        <v>79</v>
      </c>
      <c r="K240" s="91">
        <v>0</v>
      </c>
      <c r="L240" s="92" t="s">
        <v>79</v>
      </c>
      <c r="M240" s="93">
        <f t="shared" si="32"/>
        <v>0</v>
      </c>
      <c r="N240" s="92" t="s">
        <v>79</v>
      </c>
      <c r="O240" s="94">
        <f t="shared" si="33"/>
        <v>4.2</v>
      </c>
      <c r="P240" s="92" t="s">
        <v>79</v>
      </c>
      <c r="Q240" s="91">
        <v>0</v>
      </c>
      <c r="R240" s="91">
        <v>0</v>
      </c>
      <c r="S240" s="91">
        <v>0</v>
      </c>
      <c r="U240" s="136"/>
    </row>
    <row r="241" spans="1:21" ht="15.75">
      <c r="A241" s="99" t="s">
        <v>296</v>
      </c>
      <c r="B241" s="104">
        <v>967</v>
      </c>
      <c r="C241" s="91">
        <v>14.6</v>
      </c>
      <c r="D241" s="92" t="s">
        <v>79</v>
      </c>
      <c r="E241" s="92" t="s">
        <v>79</v>
      </c>
      <c r="F241" s="92" t="s">
        <v>79</v>
      </c>
      <c r="G241" s="91">
        <v>0</v>
      </c>
      <c r="H241" s="91">
        <v>0</v>
      </c>
      <c r="I241" s="91">
        <v>0</v>
      </c>
      <c r="J241" s="92" t="s">
        <v>79</v>
      </c>
      <c r="K241" s="91">
        <v>0</v>
      </c>
      <c r="L241" s="92" t="s">
        <v>79</v>
      </c>
      <c r="M241" s="93">
        <f t="shared" si="32"/>
        <v>0</v>
      </c>
      <c r="N241" s="92" t="s">
        <v>79</v>
      </c>
      <c r="O241" s="94">
        <f t="shared" si="33"/>
        <v>14.6</v>
      </c>
      <c r="P241" s="92" t="s">
        <v>79</v>
      </c>
      <c r="Q241" s="91">
        <v>0</v>
      </c>
      <c r="R241" s="91">
        <v>0</v>
      </c>
      <c r="S241" s="91">
        <v>0</v>
      </c>
      <c r="U241" s="136"/>
    </row>
    <row r="242" spans="1:21" ht="15.75">
      <c r="A242" s="89" t="s">
        <v>297</v>
      </c>
      <c r="B242" s="104">
        <v>974</v>
      </c>
      <c r="C242" s="91">
        <v>1.85</v>
      </c>
      <c r="D242" s="92" t="s">
        <v>79</v>
      </c>
      <c r="E242" s="92" t="s">
        <v>79</v>
      </c>
      <c r="F242" s="92" t="s">
        <v>79</v>
      </c>
      <c r="G242" s="91">
        <v>0</v>
      </c>
      <c r="H242" s="91">
        <v>0</v>
      </c>
      <c r="I242" s="91">
        <v>0</v>
      </c>
      <c r="J242" s="92" t="s">
        <v>79</v>
      </c>
      <c r="K242" s="91">
        <v>0</v>
      </c>
      <c r="L242" s="92" t="s">
        <v>79</v>
      </c>
      <c r="M242" s="93">
        <f t="shared" si="32"/>
        <v>0</v>
      </c>
      <c r="N242" s="92" t="s">
        <v>79</v>
      </c>
      <c r="O242" s="94">
        <f t="shared" si="33"/>
        <v>1.85</v>
      </c>
      <c r="P242" s="92" t="s">
        <v>79</v>
      </c>
      <c r="Q242" s="91">
        <v>0</v>
      </c>
      <c r="R242" s="91">
        <v>0</v>
      </c>
      <c r="S242" s="91">
        <v>0</v>
      </c>
      <c r="U242" s="136"/>
    </row>
    <row r="243" spans="1:19" ht="15.75">
      <c r="A243" s="89" t="s">
        <v>298</v>
      </c>
      <c r="B243" s="104">
        <v>988</v>
      </c>
      <c r="C243" s="91">
        <v>8.025</v>
      </c>
      <c r="D243" s="92" t="s">
        <v>79</v>
      </c>
      <c r="E243" s="92" t="s">
        <v>79</v>
      </c>
      <c r="F243" s="92" t="s">
        <v>79</v>
      </c>
      <c r="G243" s="91">
        <v>0</v>
      </c>
      <c r="H243" s="91">
        <v>0</v>
      </c>
      <c r="I243" s="91">
        <v>0</v>
      </c>
      <c r="J243" s="92" t="s">
        <v>79</v>
      </c>
      <c r="K243" s="91">
        <v>0</v>
      </c>
      <c r="L243" s="92" t="s">
        <v>79</v>
      </c>
      <c r="M243" s="93">
        <f>I243+K243</f>
        <v>0</v>
      </c>
      <c r="N243" s="92" t="s">
        <v>79</v>
      </c>
      <c r="O243" s="94">
        <f t="shared" si="33"/>
        <v>8.025</v>
      </c>
      <c r="P243" s="92" t="s">
        <v>79</v>
      </c>
      <c r="Q243" s="91">
        <v>0</v>
      </c>
      <c r="R243" s="91">
        <v>0</v>
      </c>
      <c r="S243" s="91">
        <v>0</v>
      </c>
    </row>
    <row r="244" spans="1:21" ht="15.75">
      <c r="A244" s="50" t="s">
        <v>299</v>
      </c>
      <c r="B244" s="101"/>
      <c r="C244" s="84"/>
      <c r="D244" s="86" t="s">
        <v>79</v>
      </c>
      <c r="E244" s="86" t="s">
        <v>79</v>
      </c>
      <c r="F244" s="86" t="s">
        <v>79</v>
      </c>
      <c r="G244" s="84"/>
      <c r="H244" s="84"/>
      <c r="I244" s="84"/>
      <c r="J244" s="86" t="s">
        <v>79</v>
      </c>
      <c r="K244" s="84"/>
      <c r="L244" s="86" t="s">
        <v>79</v>
      </c>
      <c r="M244" s="77"/>
      <c r="N244" s="86" t="s">
        <v>79</v>
      </c>
      <c r="O244" s="102"/>
      <c r="P244" s="86" t="s">
        <v>79</v>
      </c>
      <c r="Q244" s="77"/>
      <c r="R244" s="77"/>
      <c r="S244" s="88"/>
      <c r="U244" s="136"/>
    </row>
    <row r="245" spans="1:21" ht="15.75">
      <c r="A245" s="99" t="s">
        <v>300</v>
      </c>
      <c r="B245" s="104">
        <v>975</v>
      </c>
      <c r="C245" s="97">
        <f>SUM(C249:C259)</f>
        <v>90.6779379884</v>
      </c>
      <c r="D245" s="92" t="s">
        <v>79</v>
      </c>
      <c r="E245" s="92" t="s">
        <v>79</v>
      </c>
      <c r="F245" s="92" t="s">
        <v>79</v>
      </c>
      <c r="G245" s="97">
        <f>SUM(G249:G259)</f>
        <v>0</v>
      </c>
      <c r="H245" s="97">
        <f>SUM(H249:H259)</f>
        <v>0</v>
      </c>
      <c r="I245" s="97">
        <f>SUM(I249:I259)</f>
        <v>0</v>
      </c>
      <c r="J245" s="92" t="s">
        <v>79</v>
      </c>
      <c r="K245" s="97">
        <f>SUM(K249:K259)</f>
        <v>0</v>
      </c>
      <c r="L245" s="92" t="s">
        <v>79</v>
      </c>
      <c r="M245" s="97">
        <f>I245+K245</f>
        <v>0</v>
      </c>
      <c r="N245" s="92" t="s">
        <v>79</v>
      </c>
      <c r="O245" s="98">
        <f>C245+G245+M245</f>
        <v>90.6779379884</v>
      </c>
      <c r="P245" s="92" t="s">
        <v>79</v>
      </c>
      <c r="Q245" s="97">
        <f>SUM(Q249:Q259)</f>
        <v>0</v>
      </c>
      <c r="R245" s="97">
        <f>SUM(R249:R259)</f>
        <v>0</v>
      </c>
      <c r="S245" s="139">
        <f>SUM(S249:S259)</f>
        <v>0</v>
      </c>
      <c r="U245" s="136"/>
    </row>
    <row r="246" spans="1:21" ht="15.75">
      <c r="A246" s="140" t="s">
        <v>301</v>
      </c>
      <c r="B246" s="101"/>
      <c r="C246" s="84"/>
      <c r="D246" s="86" t="s">
        <v>79</v>
      </c>
      <c r="E246" s="86" t="s">
        <v>79</v>
      </c>
      <c r="F246" s="86" t="s">
        <v>79</v>
      </c>
      <c r="G246" s="84"/>
      <c r="H246" s="84"/>
      <c r="I246" s="84"/>
      <c r="J246" s="86" t="s">
        <v>79</v>
      </c>
      <c r="K246" s="84"/>
      <c r="L246" s="86" t="s">
        <v>79</v>
      </c>
      <c r="M246" s="77"/>
      <c r="N246" s="86" t="s">
        <v>79</v>
      </c>
      <c r="O246" s="102"/>
      <c r="P246" s="86" t="s">
        <v>79</v>
      </c>
      <c r="Q246" s="77"/>
      <c r="R246" s="77"/>
      <c r="S246" s="123"/>
      <c r="U246" s="136"/>
    </row>
    <row r="247" spans="1:21" ht="15.75">
      <c r="A247" s="141" t="s">
        <v>302</v>
      </c>
      <c r="B247" s="101"/>
      <c r="C247" s="84"/>
      <c r="D247" s="86" t="s">
        <v>79</v>
      </c>
      <c r="E247" s="86" t="s">
        <v>79</v>
      </c>
      <c r="F247" s="86" t="s">
        <v>79</v>
      </c>
      <c r="G247" s="84"/>
      <c r="H247" s="84"/>
      <c r="I247" s="84"/>
      <c r="J247" s="86" t="s">
        <v>79</v>
      </c>
      <c r="K247" s="84"/>
      <c r="L247" s="86" t="s">
        <v>79</v>
      </c>
      <c r="M247" s="77"/>
      <c r="N247" s="86" t="s">
        <v>79</v>
      </c>
      <c r="O247" s="102"/>
      <c r="P247" s="86" t="s">
        <v>79</v>
      </c>
      <c r="Q247" s="77"/>
      <c r="R247" s="77"/>
      <c r="S247" s="88"/>
      <c r="U247" s="136"/>
    </row>
    <row r="248" spans="1:21" s="28" customFormat="1" ht="15.75">
      <c r="A248" s="142" t="s">
        <v>303</v>
      </c>
      <c r="B248" s="101"/>
      <c r="C248" s="84"/>
      <c r="D248" s="86" t="s">
        <v>79</v>
      </c>
      <c r="E248" s="86" t="s">
        <v>79</v>
      </c>
      <c r="F248" s="86" t="s">
        <v>79</v>
      </c>
      <c r="G248" s="84"/>
      <c r="H248" s="84"/>
      <c r="I248" s="84"/>
      <c r="J248" s="86" t="s">
        <v>79</v>
      </c>
      <c r="K248" s="84"/>
      <c r="L248" s="86" t="s">
        <v>79</v>
      </c>
      <c r="M248" s="77"/>
      <c r="N248" s="86" t="s">
        <v>79</v>
      </c>
      <c r="O248" s="143"/>
      <c r="P248" s="86" t="s">
        <v>79</v>
      </c>
      <c r="Q248" s="77"/>
      <c r="R248" s="77"/>
      <c r="S248" s="88"/>
      <c r="U248" s="26"/>
    </row>
    <row r="249" spans="1:21" ht="15.75">
      <c r="A249" s="144" t="s">
        <v>304</v>
      </c>
      <c r="B249" s="145" t="s">
        <v>305</v>
      </c>
      <c r="C249" s="91">
        <v>18.8728645</v>
      </c>
      <c r="D249" s="92" t="s">
        <v>79</v>
      </c>
      <c r="E249" s="92" t="s">
        <v>79</v>
      </c>
      <c r="F249" s="92" t="s">
        <v>79</v>
      </c>
      <c r="G249" s="91">
        <v>0</v>
      </c>
      <c r="H249" s="91">
        <v>0</v>
      </c>
      <c r="I249" s="91">
        <v>0</v>
      </c>
      <c r="J249" s="92" t="s">
        <v>79</v>
      </c>
      <c r="K249" s="91">
        <v>0</v>
      </c>
      <c r="L249" s="92" t="s">
        <v>79</v>
      </c>
      <c r="M249" s="93">
        <f aca="true" t="shared" si="34" ref="M249:M259">I249+K249</f>
        <v>0</v>
      </c>
      <c r="N249" s="92" t="s">
        <v>79</v>
      </c>
      <c r="O249" s="94">
        <f aca="true" t="shared" si="35" ref="O249:O259">C249+G249+M249</f>
        <v>18.8728645</v>
      </c>
      <c r="P249" s="92" t="s">
        <v>79</v>
      </c>
      <c r="Q249" s="91">
        <v>0</v>
      </c>
      <c r="R249" s="91">
        <v>0</v>
      </c>
      <c r="S249" s="91">
        <v>0</v>
      </c>
      <c r="U249" s="136"/>
    </row>
    <row r="250" spans="1:21" ht="15.75">
      <c r="A250" s="146" t="s">
        <v>306</v>
      </c>
      <c r="B250" s="145" t="s">
        <v>307</v>
      </c>
      <c r="C250" s="91">
        <v>0.00635112</v>
      </c>
      <c r="D250" s="133" t="s">
        <v>79</v>
      </c>
      <c r="E250" s="133" t="s">
        <v>79</v>
      </c>
      <c r="F250" s="133" t="s">
        <v>79</v>
      </c>
      <c r="G250" s="91">
        <v>0</v>
      </c>
      <c r="H250" s="91">
        <v>0</v>
      </c>
      <c r="I250" s="91">
        <v>0</v>
      </c>
      <c r="J250" s="133" t="s">
        <v>79</v>
      </c>
      <c r="K250" s="91">
        <v>0</v>
      </c>
      <c r="L250" s="133" t="s">
        <v>79</v>
      </c>
      <c r="M250" s="126">
        <f t="shared" si="34"/>
        <v>0</v>
      </c>
      <c r="N250" s="133" t="s">
        <v>79</v>
      </c>
      <c r="O250" s="147">
        <f t="shared" si="35"/>
        <v>0.00635112</v>
      </c>
      <c r="P250" s="133" t="s">
        <v>79</v>
      </c>
      <c r="Q250" s="91">
        <v>0</v>
      </c>
      <c r="R250" s="91">
        <v>0</v>
      </c>
      <c r="S250" s="91">
        <v>0</v>
      </c>
      <c r="U250" s="136"/>
    </row>
    <row r="251" spans="1:21" ht="15.75">
      <c r="A251" s="146" t="s">
        <v>308</v>
      </c>
      <c r="B251" s="145" t="s">
        <v>309</v>
      </c>
      <c r="C251" s="91">
        <v>12.3505274142</v>
      </c>
      <c r="D251" s="133" t="s">
        <v>79</v>
      </c>
      <c r="E251" s="133" t="s">
        <v>79</v>
      </c>
      <c r="F251" s="133" t="s">
        <v>79</v>
      </c>
      <c r="G251" s="91">
        <v>0</v>
      </c>
      <c r="H251" s="91">
        <v>0</v>
      </c>
      <c r="I251" s="91">
        <v>0</v>
      </c>
      <c r="J251" s="133" t="s">
        <v>79</v>
      </c>
      <c r="K251" s="91">
        <v>0</v>
      </c>
      <c r="L251" s="133" t="s">
        <v>79</v>
      </c>
      <c r="M251" s="126">
        <f t="shared" si="34"/>
        <v>0</v>
      </c>
      <c r="N251" s="133" t="s">
        <v>79</v>
      </c>
      <c r="O251" s="147">
        <f t="shared" si="35"/>
        <v>12.3505274142</v>
      </c>
      <c r="P251" s="133" t="s">
        <v>79</v>
      </c>
      <c r="Q251" s="91">
        <v>0</v>
      </c>
      <c r="R251" s="91">
        <v>0</v>
      </c>
      <c r="S251" s="91">
        <v>0</v>
      </c>
      <c r="U251" s="136"/>
    </row>
    <row r="252" spans="1:21" ht="15.75">
      <c r="A252" s="146" t="s">
        <v>310</v>
      </c>
      <c r="B252" s="145" t="s">
        <v>311</v>
      </c>
      <c r="C252" s="91">
        <v>0.09838916</v>
      </c>
      <c r="D252" s="133" t="s">
        <v>79</v>
      </c>
      <c r="E252" s="133" t="s">
        <v>79</v>
      </c>
      <c r="F252" s="133" t="s">
        <v>79</v>
      </c>
      <c r="G252" s="91">
        <v>0</v>
      </c>
      <c r="H252" s="91">
        <v>0</v>
      </c>
      <c r="I252" s="91">
        <v>0</v>
      </c>
      <c r="J252" s="133" t="s">
        <v>79</v>
      </c>
      <c r="K252" s="91">
        <v>0</v>
      </c>
      <c r="L252" s="133" t="s">
        <v>79</v>
      </c>
      <c r="M252" s="126">
        <f t="shared" si="34"/>
        <v>0</v>
      </c>
      <c r="N252" s="133" t="s">
        <v>79</v>
      </c>
      <c r="O252" s="147">
        <f t="shared" si="35"/>
        <v>0.09838916</v>
      </c>
      <c r="P252" s="133" t="s">
        <v>79</v>
      </c>
      <c r="Q252" s="91">
        <v>0</v>
      </c>
      <c r="R252" s="91">
        <v>0</v>
      </c>
      <c r="S252" s="91">
        <v>0</v>
      </c>
      <c r="U252" s="136"/>
    </row>
    <row r="253" spans="1:21" ht="15.75">
      <c r="A253" s="146" t="s">
        <v>312</v>
      </c>
      <c r="B253" s="145" t="s">
        <v>313</v>
      </c>
      <c r="C253" s="91">
        <v>2.61290695</v>
      </c>
      <c r="D253" s="133" t="s">
        <v>79</v>
      </c>
      <c r="E253" s="133" t="s">
        <v>79</v>
      </c>
      <c r="F253" s="133" t="s">
        <v>79</v>
      </c>
      <c r="G253" s="91">
        <v>0</v>
      </c>
      <c r="H253" s="91">
        <v>0</v>
      </c>
      <c r="I253" s="91">
        <v>0</v>
      </c>
      <c r="J253" s="133" t="s">
        <v>79</v>
      </c>
      <c r="K253" s="91">
        <v>0</v>
      </c>
      <c r="L253" s="133" t="s">
        <v>79</v>
      </c>
      <c r="M253" s="126">
        <f t="shared" si="34"/>
        <v>0</v>
      </c>
      <c r="N253" s="133" t="s">
        <v>79</v>
      </c>
      <c r="O253" s="147">
        <f t="shared" si="35"/>
        <v>2.61290695</v>
      </c>
      <c r="P253" s="133" t="s">
        <v>79</v>
      </c>
      <c r="Q253" s="91">
        <v>0</v>
      </c>
      <c r="R253" s="91">
        <v>0</v>
      </c>
      <c r="S253" s="91">
        <v>0</v>
      </c>
      <c r="U253" s="136"/>
    </row>
    <row r="254" spans="1:21" ht="15.75">
      <c r="A254" s="146" t="s">
        <v>314</v>
      </c>
      <c r="B254" s="145" t="s">
        <v>315</v>
      </c>
      <c r="C254" s="91">
        <v>0</v>
      </c>
      <c r="D254" s="133" t="s">
        <v>79</v>
      </c>
      <c r="E254" s="133" t="s">
        <v>79</v>
      </c>
      <c r="F254" s="133" t="s">
        <v>79</v>
      </c>
      <c r="G254" s="91">
        <v>0</v>
      </c>
      <c r="H254" s="91">
        <v>0</v>
      </c>
      <c r="I254" s="91">
        <v>0</v>
      </c>
      <c r="J254" s="133" t="s">
        <v>79</v>
      </c>
      <c r="K254" s="91">
        <v>0</v>
      </c>
      <c r="L254" s="133" t="s">
        <v>79</v>
      </c>
      <c r="M254" s="126">
        <f t="shared" si="34"/>
        <v>0</v>
      </c>
      <c r="N254" s="133" t="s">
        <v>79</v>
      </c>
      <c r="O254" s="147">
        <f t="shared" si="35"/>
        <v>0</v>
      </c>
      <c r="P254" s="133" t="s">
        <v>79</v>
      </c>
      <c r="Q254" s="91">
        <v>0</v>
      </c>
      <c r="R254" s="91">
        <v>0</v>
      </c>
      <c r="S254" s="91">
        <v>0</v>
      </c>
      <c r="U254" s="136"/>
    </row>
    <row r="255" spans="1:21" ht="15.75">
      <c r="A255" s="146" t="s">
        <v>316</v>
      </c>
      <c r="B255" s="145" t="s">
        <v>317</v>
      </c>
      <c r="C255" s="91">
        <v>0</v>
      </c>
      <c r="D255" s="133" t="s">
        <v>79</v>
      </c>
      <c r="E255" s="133" t="s">
        <v>79</v>
      </c>
      <c r="F255" s="133" t="s">
        <v>79</v>
      </c>
      <c r="G255" s="91">
        <v>0</v>
      </c>
      <c r="H255" s="91">
        <v>0</v>
      </c>
      <c r="I255" s="91">
        <v>0</v>
      </c>
      <c r="J255" s="133" t="s">
        <v>79</v>
      </c>
      <c r="K255" s="91">
        <v>0</v>
      </c>
      <c r="L255" s="133" t="s">
        <v>79</v>
      </c>
      <c r="M255" s="126">
        <f t="shared" si="34"/>
        <v>0</v>
      </c>
      <c r="N255" s="133" t="s">
        <v>79</v>
      </c>
      <c r="O255" s="147">
        <f t="shared" si="35"/>
        <v>0</v>
      </c>
      <c r="P255" s="133" t="s">
        <v>79</v>
      </c>
      <c r="Q255" s="91">
        <v>0</v>
      </c>
      <c r="R255" s="91">
        <v>0</v>
      </c>
      <c r="S255" s="91">
        <v>0</v>
      </c>
      <c r="U255" s="136"/>
    </row>
    <row r="256" spans="1:21" ht="15.75">
      <c r="A256" s="146" t="s">
        <v>318</v>
      </c>
      <c r="B256" s="145" t="s">
        <v>319</v>
      </c>
      <c r="C256" s="91">
        <v>4.143002</v>
      </c>
      <c r="D256" s="133" t="s">
        <v>79</v>
      </c>
      <c r="E256" s="133" t="s">
        <v>79</v>
      </c>
      <c r="F256" s="133" t="s">
        <v>79</v>
      </c>
      <c r="G256" s="91">
        <v>0</v>
      </c>
      <c r="H256" s="91">
        <v>0</v>
      </c>
      <c r="I256" s="91">
        <v>0</v>
      </c>
      <c r="J256" s="133" t="s">
        <v>79</v>
      </c>
      <c r="K256" s="91">
        <v>0</v>
      </c>
      <c r="L256" s="133" t="s">
        <v>79</v>
      </c>
      <c r="M256" s="126">
        <f t="shared" si="34"/>
        <v>0</v>
      </c>
      <c r="N256" s="133" t="s">
        <v>79</v>
      </c>
      <c r="O256" s="147">
        <f t="shared" si="35"/>
        <v>4.143002</v>
      </c>
      <c r="P256" s="133" t="s">
        <v>79</v>
      </c>
      <c r="Q256" s="91">
        <v>0</v>
      </c>
      <c r="R256" s="91">
        <v>0</v>
      </c>
      <c r="S256" s="91">
        <v>0</v>
      </c>
      <c r="U256" s="136"/>
    </row>
    <row r="257" spans="1:21" ht="15.75">
      <c r="A257" s="146" t="s">
        <v>320</v>
      </c>
      <c r="B257" s="145" t="s">
        <v>321</v>
      </c>
      <c r="C257" s="91">
        <v>11.073887</v>
      </c>
      <c r="D257" s="133" t="s">
        <v>79</v>
      </c>
      <c r="E257" s="133" t="s">
        <v>79</v>
      </c>
      <c r="F257" s="133" t="s">
        <v>79</v>
      </c>
      <c r="G257" s="91">
        <v>0</v>
      </c>
      <c r="H257" s="91">
        <v>0</v>
      </c>
      <c r="I257" s="91">
        <v>0</v>
      </c>
      <c r="J257" s="133" t="s">
        <v>79</v>
      </c>
      <c r="K257" s="91">
        <v>0</v>
      </c>
      <c r="L257" s="133" t="s">
        <v>79</v>
      </c>
      <c r="M257" s="126">
        <f>I257+K257</f>
        <v>0</v>
      </c>
      <c r="N257" s="133" t="s">
        <v>79</v>
      </c>
      <c r="O257" s="147">
        <f t="shared" si="35"/>
        <v>11.073887</v>
      </c>
      <c r="P257" s="133" t="s">
        <v>79</v>
      </c>
      <c r="Q257" s="91">
        <v>0</v>
      </c>
      <c r="R257" s="91">
        <v>0</v>
      </c>
      <c r="S257" s="91">
        <v>0</v>
      </c>
      <c r="U257" s="136"/>
    </row>
    <row r="258" spans="1:21" s="6" customFormat="1" ht="15.75">
      <c r="A258" s="146" t="s">
        <v>322</v>
      </c>
      <c r="B258" s="145" t="s">
        <v>323</v>
      </c>
      <c r="C258" s="91">
        <v>16.5204103442</v>
      </c>
      <c r="D258" s="133" t="s">
        <v>79</v>
      </c>
      <c r="E258" s="133" t="s">
        <v>79</v>
      </c>
      <c r="F258" s="133" t="s">
        <v>79</v>
      </c>
      <c r="G258" s="91">
        <v>0</v>
      </c>
      <c r="H258" s="91">
        <v>0</v>
      </c>
      <c r="I258" s="91">
        <v>0</v>
      </c>
      <c r="J258" s="133" t="s">
        <v>79</v>
      </c>
      <c r="K258" s="91">
        <v>0</v>
      </c>
      <c r="L258" s="133" t="s">
        <v>79</v>
      </c>
      <c r="M258" s="126">
        <f t="shared" si="34"/>
        <v>0</v>
      </c>
      <c r="N258" s="133" t="s">
        <v>79</v>
      </c>
      <c r="O258" s="147">
        <f t="shared" si="35"/>
        <v>16.5204103442</v>
      </c>
      <c r="P258" s="133" t="s">
        <v>79</v>
      </c>
      <c r="Q258" s="91">
        <v>0</v>
      </c>
      <c r="R258" s="91">
        <v>0</v>
      </c>
      <c r="S258" s="91">
        <v>0</v>
      </c>
      <c r="U258" s="136"/>
    </row>
    <row r="259" spans="1:21" ht="15.75">
      <c r="A259" s="131" t="s">
        <v>324</v>
      </c>
      <c r="B259" s="148">
        <v>939</v>
      </c>
      <c r="C259" s="91">
        <v>24.9995995</v>
      </c>
      <c r="D259" s="133" t="s">
        <v>79</v>
      </c>
      <c r="E259" s="133" t="s">
        <v>79</v>
      </c>
      <c r="F259" s="133" t="s">
        <v>79</v>
      </c>
      <c r="G259" s="91">
        <v>0</v>
      </c>
      <c r="H259" s="91">
        <v>0</v>
      </c>
      <c r="I259" s="91">
        <v>0</v>
      </c>
      <c r="J259" s="92" t="s">
        <v>79</v>
      </c>
      <c r="K259" s="91">
        <v>0</v>
      </c>
      <c r="L259" s="133" t="s">
        <v>79</v>
      </c>
      <c r="M259" s="126">
        <f t="shared" si="34"/>
        <v>0</v>
      </c>
      <c r="N259" s="133" t="s">
        <v>79</v>
      </c>
      <c r="O259" s="147">
        <f t="shared" si="35"/>
        <v>24.9995995</v>
      </c>
      <c r="P259" s="133" t="s">
        <v>79</v>
      </c>
      <c r="Q259" s="91">
        <v>0</v>
      </c>
      <c r="R259" s="91">
        <v>0</v>
      </c>
      <c r="S259" s="91">
        <v>0</v>
      </c>
      <c r="U259" s="136"/>
    </row>
    <row r="260" spans="1:21" ht="15.75">
      <c r="A260" s="73"/>
      <c r="B260" s="101"/>
      <c r="C260" s="84"/>
      <c r="D260" s="86" t="s">
        <v>79</v>
      </c>
      <c r="E260" s="86" t="s">
        <v>79</v>
      </c>
      <c r="F260" s="86" t="s">
        <v>79</v>
      </c>
      <c r="G260" s="84"/>
      <c r="H260" s="84"/>
      <c r="I260" s="84"/>
      <c r="J260" s="86" t="s">
        <v>79</v>
      </c>
      <c r="K260" s="84"/>
      <c r="L260" s="86" t="s">
        <v>79</v>
      </c>
      <c r="M260" s="77"/>
      <c r="N260" s="86" t="s">
        <v>79</v>
      </c>
      <c r="O260" s="102"/>
      <c r="P260" s="86" t="s">
        <v>79</v>
      </c>
      <c r="Q260" s="77"/>
      <c r="R260" s="121"/>
      <c r="S260" s="88"/>
      <c r="U260" s="136"/>
    </row>
    <row r="261" spans="1:21" ht="15.75">
      <c r="A261" s="149" t="s">
        <v>325</v>
      </c>
      <c r="B261" s="104"/>
      <c r="C261" s="93">
        <f>SUM(C262:C264)</f>
        <v>1543.797952</v>
      </c>
      <c r="D261" s="92" t="s">
        <v>79</v>
      </c>
      <c r="E261" s="92" t="s">
        <v>79</v>
      </c>
      <c r="F261" s="92" t="s">
        <v>79</v>
      </c>
      <c r="G261" s="93">
        <f>SUM(G262:G264)</f>
        <v>0</v>
      </c>
      <c r="H261" s="93">
        <f>SUM(H262:H264)</f>
        <v>0</v>
      </c>
      <c r="I261" s="93">
        <f>SUM(I262:I264)</f>
        <v>0</v>
      </c>
      <c r="J261" s="92" t="s">
        <v>79</v>
      </c>
      <c r="K261" s="93">
        <f>SUM(K262:K264)</f>
        <v>0</v>
      </c>
      <c r="L261" s="92" t="s">
        <v>79</v>
      </c>
      <c r="M261" s="93">
        <f>SUM(M262:M264)</f>
        <v>0</v>
      </c>
      <c r="N261" s="92" t="s">
        <v>79</v>
      </c>
      <c r="O261" s="94">
        <f>SUM(O262:O264)</f>
        <v>1543.797952</v>
      </c>
      <c r="P261" s="92" t="s">
        <v>79</v>
      </c>
      <c r="Q261" s="93">
        <f>SUM(Q262:Q264)</f>
        <v>0</v>
      </c>
      <c r="R261" s="93">
        <f>SUM(R262:R264)</f>
        <v>0</v>
      </c>
      <c r="S261" s="105">
        <f>SUM(S262:S264)</f>
        <v>0</v>
      </c>
      <c r="U261" s="136"/>
    </row>
    <row r="262" spans="1:21" ht="15.75">
      <c r="A262" s="89" t="s">
        <v>326</v>
      </c>
      <c r="B262" s="104">
        <v>918</v>
      </c>
      <c r="C262" s="91">
        <v>662.587952</v>
      </c>
      <c r="D262" s="92" t="s">
        <v>79</v>
      </c>
      <c r="E262" s="92" t="s">
        <v>79</v>
      </c>
      <c r="F262" s="92" t="s">
        <v>79</v>
      </c>
      <c r="G262" s="91">
        <v>0</v>
      </c>
      <c r="H262" s="91">
        <v>0</v>
      </c>
      <c r="I262" s="91">
        <v>0</v>
      </c>
      <c r="J262" s="92" t="s">
        <v>79</v>
      </c>
      <c r="K262" s="91">
        <v>0</v>
      </c>
      <c r="L262" s="92" t="s">
        <v>79</v>
      </c>
      <c r="M262" s="93">
        <f>I262+K262</f>
        <v>0</v>
      </c>
      <c r="N262" s="92" t="s">
        <v>79</v>
      </c>
      <c r="O262" s="94">
        <f>C262+G262+M262</f>
        <v>662.587952</v>
      </c>
      <c r="P262" s="92" t="s">
        <v>79</v>
      </c>
      <c r="Q262" s="91">
        <v>0</v>
      </c>
      <c r="R262" s="91">
        <v>0</v>
      </c>
      <c r="S262" s="91">
        <v>0</v>
      </c>
      <c r="U262" s="136"/>
    </row>
    <row r="263" spans="1:21" ht="15.75">
      <c r="A263" s="99" t="s">
        <v>327</v>
      </c>
      <c r="B263" s="104">
        <v>917</v>
      </c>
      <c r="C263" s="91">
        <v>881.21</v>
      </c>
      <c r="D263" s="92" t="s">
        <v>79</v>
      </c>
      <c r="E263" s="92" t="s">
        <v>79</v>
      </c>
      <c r="F263" s="92" t="s">
        <v>79</v>
      </c>
      <c r="G263" s="91">
        <v>0</v>
      </c>
      <c r="H263" s="91">
        <v>0</v>
      </c>
      <c r="I263" s="91">
        <v>0</v>
      </c>
      <c r="J263" s="92" t="s">
        <v>79</v>
      </c>
      <c r="K263" s="91">
        <v>0</v>
      </c>
      <c r="L263" s="92" t="s">
        <v>79</v>
      </c>
      <c r="M263" s="93">
        <f>I263+K263</f>
        <v>0</v>
      </c>
      <c r="N263" s="92" t="s">
        <v>79</v>
      </c>
      <c r="O263" s="94">
        <f>C263+G263+M263</f>
        <v>881.21</v>
      </c>
      <c r="P263" s="92" t="s">
        <v>79</v>
      </c>
      <c r="Q263" s="91">
        <v>0</v>
      </c>
      <c r="R263" s="91">
        <v>0</v>
      </c>
      <c r="S263" s="91">
        <v>0</v>
      </c>
      <c r="U263" s="136"/>
    </row>
    <row r="264" spans="1:21" ht="15.75">
      <c r="A264" s="89" t="s">
        <v>328</v>
      </c>
      <c r="B264" s="104">
        <v>919</v>
      </c>
      <c r="C264" s="91">
        <v>0</v>
      </c>
      <c r="D264" s="92" t="s">
        <v>79</v>
      </c>
      <c r="E264" s="92" t="s">
        <v>79</v>
      </c>
      <c r="F264" s="92" t="s">
        <v>79</v>
      </c>
      <c r="G264" s="91">
        <v>0</v>
      </c>
      <c r="H264" s="91">
        <v>0</v>
      </c>
      <c r="I264" s="91">
        <v>0</v>
      </c>
      <c r="J264" s="92" t="s">
        <v>79</v>
      </c>
      <c r="K264" s="91">
        <v>0</v>
      </c>
      <c r="L264" s="92" t="s">
        <v>79</v>
      </c>
      <c r="M264" s="93">
        <f>I264+K264</f>
        <v>0</v>
      </c>
      <c r="N264" s="92" t="s">
        <v>79</v>
      </c>
      <c r="O264" s="94">
        <f>C264+G264+M264</f>
        <v>0</v>
      </c>
      <c r="P264" s="92" t="s">
        <v>79</v>
      </c>
      <c r="Q264" s="91">
        <v>0</v>
      </c>
      <c r="R264" s="91">
        <v>0</v>
      </c>
      <c r="S264" s="91">
        <v>0</v>
      </c>
      <c r="U264" s="136"/>
    </row>
    <row r="265" spans="1:21" ht="15.75">
      <c r="A265" s="73"/>
      <c r="B265" s="101"/>
      <c r="C265" s="84"/>
      <c r="D265" s="86" t="s">
        <v>79</v>
      </c>
      <c r="E265" s="86" t="s">
        <v>79</v>
      </c>
      <c r="F265" s="86" t="s">
        <v>79</v>
      </c>
      <c r="G265" s="84"/>
      <c r="H265" s="84"/>
      <c r="I265" s="84"/>
      <c r="J265" s="86" t="s">
        <v>79</v>
      </c>
      <c r="K265" s="84"/>
      <c r="L265" s="86" t="s">
        <v>79</v>
      </c>
      <c r="M265" s="77"/>
      <c r="N265" s="86" t="s">
        <v>79</v>
      </c>
      <c r="O265" s="102"/>
      <c r="P265" s="86" t="s">
        <v>79</v>
      </c>
      <c r="Q265" s="77"/>
      <c r="R265" s="77"/>
      <c r="S265" s="88"/>
      <c r="U265" s="136"/>
    </row>
    <row r="266" spans="1:21" ht="15.75">
      <c r="A266" s="103" t="s">
        <v>329</v>
      </c>
      <c r="B266" s="104"/>
      <c r="C266" s="93">
        <f>SUM(C267:C270)</f>
        <v>363.18762999999996</v>
      </c>
      <c r="D266" s="92" t="s">
        <v>79</v>
      </c>
      <c r="E266" s="92" t="s">
        <v>79</v>
      </c>
      <c r="F266" s="92" t="s">
        <v>79</v>
      </c>
      <c r="G266" s="93">
        <f>SUM(G267:G270)</f>
        <v>0</v>
      </c>
      <c r="H266" s="93">
        <f>SUM(H267:H270)</f>
        <v>0</v>
      </c>
      <c r="I266" s="93">
        <f>SUM(I267:I270)</f>
        <v>0</v>
      </c>
      <c r="J266" s="92" t="s">
        <v>79</v>
      </c>
      <c r="K266" s="93">
        <f>SUM(K267:K270)</f>
        <v>0</v>
      </c>
      <c r="L266" s="92" t="s">
        <v>79</v>
      </c>
      <c r="M266" s="93">
        <f>SUM(M267:M270)</f>
        <v>0</v>
      </c>
      <c r="N266" s="92" t="s">
        <v>79</v>
      </c>
      <c r="O266" s="94">
        <f>SUM(O267:O270)</f>
        <v>363.18762999999996</v>
      </c>
      <c r="P266" s="92" t="s">
        <v>79</v>
      </c>
      <c r="Q266" s="93">
        <f>SUM(Q267:Q270)</f>
        <v>0</v>
      </c>
      <c r="R266" s="93">
        <f>SUM(R267:R270)</f>
        <v>0</v>
      </c>
      <c r="S266" s="105">
        <f>SUM(S267:S270)</f>
        <v>0</v>
      </c>
      <c r="U266" s="136"/>
    </row>
    <row r="267" spans="1:21" ht="15.75">
      <c r="A267" s="89" t="s">
        <v>330</v>
      </c>
      <c r="B267" s="104">
        <v>901</v>
      </c>
      <c r="C267" s="91">
        <v>0</v>
      </c>
      <c r="D267" s="92" t="s">
        <v>79</v>
      </c>
      <c r="E267" s="92" t="s">
        <v>79</v>
      </c>
      <c r="F267" s="92" t="s">
        <v>79</v>
      </c>
      <c r="G267" s="91">
        <v>0</v>
      </c>
      <c r="H267" s="91">
        <v>0</v>
      </c>
      <c r="I267" s="91">
        <v>0</v>
      </c>
      <c r="J267" s="92" t="s">
        <v>79</v>
      </c>
      <c r="K267" s="91">
        <v>0</v>
      </c>
      <c r="L267" s="92" t="s">
        <v>79</v>
      </c>
      <c r="M267" s="93">
        <f>I267+K267</f>
        <v>0</v>
      </c>
      <c r="N267" s="92" t="s">
        <v>79</v>
      </c>
      <c r="O267" s="94">
        <f>C267+G267+M267</f>
        <v>0</v>
      </c>
      <c r="P267" s="92" t="s">
        <v>79</v>
      </c>
      <c r="Q267" s="91">
        <v>0</v>
      </c>
      <c r="R267" s="91">
        <v>0</v>
      </c>
      <c r="S267" s="91">
        <v>0</v>
      </c>
      <c r="U267" s="136"/>
    </row>
    <row r="268" spans="1:21" ht="15.75">
      <c r="A268" s="89" t="s">
        <v>331</v>
      </c>
      <c r="B268" s="104">
        <v>905</v>
      </c>
      <c r="C268" s="91">
        <v>363.18762999999996</v>
      </c>
      <c r="D268" s="92" t="s">
        <v>79</v>
      </c>
      <c r="E268" s="92" t="s">
        <v>79</v>
      </c>
      <c r="F268" s="92" t="s">
        <v>79</v>
      </c>
      <c r="G268" s="91">
        <v>0</v>
      </c>
      <c r="H268" s="91">
        <v>0</v>
      </c>
      <c r="I268" s="91">
        <v>0</v>
      </c>
      <c r="J268" s="92" t="s">
        <v>79</v>
      </c>
      <c r="K268" s="91">
        <v>0</v>
      </c>
      <c r="L268" s="92" t="s">
        <v>79</v>
      </c>
      <c r="M268" s="93">
        <f>I268+K268</f>
        <v>0</v>
      </c>
      <c r="N268" s="92" t="s">
        <v>79</v>
      </c>
      <c r="O268" s="94">
        <f>C268+G268+M268</f>
        <v>363.18762999999996</v>
      </c>
      <c r="P268" s="92" t="s">
        <v>79</v>
      </c>
      <c r="Q268" s="91">
        <v>0</v>
      </c>
      <c r="R268" s="91">
        <v>0</v>
      </c>
      <c r="S268" s="91">
        <v>0</v>
      </c>
      <c r="U268" s="136"/>
    </row>
    <row r="269" spans="1:21" ht="15.75">
      <c r="A269" s="89" t="s">
        <v>332</v>
      </c>
      <c r="B269" s="104">
        <v>903</v>
      </c>
      <c r="C269" s="91">
        <v>0</v>
      </c>
      <c r="D269" s="92" t="s">
        <v>79</v>
      </c>
      <c r="E269" s="92" t="s">
        <v>79</v>
      </c>
      <c r="F269" s="92" t="s">
        <v>79</v>
      </c>
      <c r="G269" s="91">
        <v>0</v>
      </c>
      <c r="H269" s="91">
        <v>0</v>
      </c>
      <c r="I269" s="91">
        <v>0</v>
      </c>
      <c r="J269" s="92" t="s">
        <v>79</v>
      </c>
      <c r="K269" s="91">
        <v>0</v>
      </c>
      <c r="L269" s="92" t="s">
        <v>79</v>
      </c>
      <c r="M269" s="93">
        <f>I269+K269</f>
        <v>0</v>
      </c>
      <c r="N269" s="92" t="s">
        <v>79</v>
      </c>
      <c r="O269" s="94">
        <f>C269+G269+M269</f>
        <v>0</v>
      </c>
      <c r="P269" s="92" t="s">
        <v>79</v>
      </c>
      <c r="Q269" s="91">
        <v>0</v>
      </c>
      <c r="R269" s="91">
        <v>0</v>
      </c>
      <c r="S269" s="91">
        <v>0</v>
      </c>
      <c r="U269" s="136"/>
    </row>
    <row r="270" spans="1:21" ht="15.75">
      <c r="A270" s="89" t="s">
        <v>333</v>
      </c>
      <c r="B270" s="104" t="s">
        <v>334</v>
      </c>
      <c r="C270" s="91">
        <v>0</v>
      </c>
      <c r="D270" s="92" t="s">
        <v>79</v>
      </c>
      <c r="E270" s="92" t="s">
        <v>79</v>
      </c>
      <c r="F270" s="92" t="s">
        <v>79</v>
      </c>
      <c r="G270" s="91">
        <v>0</v>
      </c>
      <c r="H270" s="91">
        <v>0</v>
      </c>
      <c r="I270" s="91">
        <v>0</v>
      </c>
      <c r="J270" s="92" t="s">
        <v>79</v>
      </c>
      <c r="K270" s="91">
        <v>0</v>
      </c>
      <c r="L270" s="92" t="s">
        <v>79</v>
      </c>
      <c r="M270" s="93">
        <f>I270+K270</f>
        <v>0</v>
      </c>
      <c r="N270" s="92" t="s">
        <v>79</v>
      </c>
      <c r="O270" s="94">
        <f>C270+G270+M270</f>
        <v>0</v>
      </c>
      <c r="P270" s="92" t="s">
        <v>79</v>
      </c>
      <c r="Q270" s="91">
        <v>0</v>
      </c>
      <c r="R270" s="91">
        <v>0</v>
      </c>
      <c r="S270" s="91">
        <v>0</v>
      </c>
      <c r="U270" s="136"/>
    </row>
    <row r="271" spans="1:21" ht="15.75">
      <c r="A271" s="137"/>
      <c r="B271" s="101"/>
      <c r="C271" s="84"/>
      <c r="D271" s="86" t="s">
        <v>79</v>
      </c>
      <c r="E271" s="86" t="s">
        <v>79</v>
      </c>
      <c r="F271" s="86" t="s">
        <v>79</v>
      </c>
      <c r="G271" s="84"/>
      <c r="H271" s="84"/>
      <c r="I271" s="84"/>
      <c r="J271" s="86" t="s">
        <v>79</v>
      </c>
      <c r="K271" s="84"/>
      <c r="L271" s="86" t="s">
        <v>79</v>
      </c>
      <c r="M271" s="77"/>
      <c r="N271" s="86" t="s">
        <v>79</v>
      </c>
      <c r="O271" s="102"/>
      <c r="P271" s="86" t="s">
        <v>79</v>
      </c>
      <c r="Q271" s="77"/>
      <c r="R271" s="77"/>
      <c r="S271" s="88"/>
      <c r="U271" s="136"/>
    </row>
    <row r="272" spans="1:21" ht="15.75">
      <c r="A272" s="137" t="s">
        <v>335</v>
      </c>
      <c r="B272" s="101"/>
      <c r="C272" s="84"/>
      <c r="D272" s="86" t="s">
        <v>79</v>
      </c>
      <c r="E272" s="86" t="s">
        <v>79</v>
      </c>
      <c r="F272" s="86" t="s">
        <v>79</v>
      </c>
      <c r="G272" s="84"/>
      <c r="H272" s="84"/>
      <c r="I272" s="84"/>
      <c r="J272" s="86" t="s">
        <v>79</v>
      </c>
      <c r="K272" s="84"/>
      <c r="L272" s="86" t="s">
        <v>79</v>
      </c>
      <c r="M272" s="77"/>
      <c r="N272" s="86" t="s">
        <v>79</v>
      </c>
      <c r="O272" s="102"/>
      <c r="P272" s="86" t="s">
        <v>79</v>
      </c>
      <c r="Q272" s="77"/>
      <c r="R272" s="77"/>
      <c r="S272" s="88"/>
      <c r="U272" s="136"/>
    </row>
    <row r="273" spans="1:21" ht="15.75">
      <c r="A273" s="103" t="s">
        <v>336</v>
      </c>
      <c r="B273" s="104"/>
      <c r="C273" s="93">
        <f>SUM(C274:C284)</f>
        <v>159.16758099999998</v>
      </c>
      <c r="D273" s="92" t="s">
        <v>79</v>
      </c>
      <c r="E273" s="92" t="s">
        <v>79</v>
      </c>
      <c r="F273" s="92" t="s">
        <v>79</v>
      </c>
      <c r="G273" s="93">
        <f>SUM(G274:G284)</f>
        <v>5.679519</v>
      </c>
      <c r="H273" s="93">
        <f>SUM(H274:H284)</f>
        <v>0</v>
      </c>
      <c r="I273" s="93">
        <f>SUM(I274:I284)</f>
        <v>0</v>
      </c>
      <c r="J273" s="92" t="s">
        <v>79</v>
      </c>
      <c r="K273" s="93">
        <f>SUM(K274:K284)</f>
        <v>0</v>
      </c>
      <c r="L273" s="92" t="s">
        <v>79</v>
      </c>
      <c r="M273" s="93">
        <f>SUM(M274:M284)</f>
        <v>0</v>
      </c>
      <c r="N273" s="92" t="s">
        <v>79</v>
      </c>
      <c r="O273" s="94">
        <f>SUM(O274:O284)</f>
        <v>164.8471</v>
      </c>
      <c r="P273" s="92" t="s">
        <v>79</v>
      </c>
      <c r="Q273" s="93">
        <f>SUM(Q274:Q284)</f>
        <v>0</v>
      </c>
      <c r="R273" s="93">
        <f>SUM(R274:R284)</f>
        <v>0</v>
      </c>
      <c r="S273" s="105">
        <f>SUM(S274:S284)</f>
        <v>0</v>
      </c>
      <c r="U273" s="136"/>
    </row>
    <row r="274" spans="1:21" ht="15.75">
      <c r="A274" s="99" t="s">
        <v>337</v>
      </c>
      <c r="B274" s="104">
        <v>915</v>
      </c>
      <c r="C274" s="91">
        <v>0</v>
      </c>
      <c r="D274" s="92" t="s">
        <v>79</v>
      </c>
      <c r="E274" s="92" t="s">
        <v>79</v>
      </c>
      <c r="F274" s="92" t="s">
        <v>79</v>
      </c>
      <c r="G274" s="91">
        <v>0</v>
      </c>
      <c r="H274" s="91">
        <v>0</v>
      </c>
      <c r="I274" s="91">
        <v>0</v>
      </c>
      <c r="J274" s="92" t="s">
        <v>79</v>
      </c>
      <c r="K274" s="91">
        <v>0</v>
      </c>
      <c r="L274" s="92" t="s">
        <v>79</v>
      </c>
      <c r="M274" s="93">
        <f aca="true" t="shared" si="36" ref="M274:M282">I274+K274</f>
        <v>0</v>
      </c>
      <c r="N274" s="92" t="s">
        <v>79</v>
      </c>
      <c r="O274" s="94">
        <f aca="true" t="shared" si="37" ref="O274:O282">C274+G274+M274</f>
        <v>0</v>
      </c>
      <c r="P274" s="92" t="s">
        <v>79</v>
      </c>
      <c r="Q274" s="91">
        <v>0</v>
      </c>
      <c r="R274" s="91">
        <v>0</v>
      </c>
      <c r="S274" s="91">
        <v>0</v>
      </c>
      <c r="U274" s="136"/>
    </row>
    <row r="275" spans="1:21" ht="15.75">
      <c r="A275" s="99" t="s">
        <v>338</v>
      </c>
      <c r="B275" s="104">
        <v>916</v>
      </c>
      <c r="C275" s="91">
        <v>30.448002</v>
      </c>
      <c r="D275" s="92" t="s">
        <v>79</v>
      </c>
      <c r="E275" s="92" t="s">
        <v>79</v>
      </c>
      <c r="F275" s="92" t="s">
        <v>79</v>
      </c>
      <c r="G275" s="91">
        <v>0</v>
      </c>
      <c r="H275" s="91">
        <v>0</v>
      </c>
      <c r="I275" s="91">
        <v>0</v>
      </c>
      <c r="J275" s="92" t="s">
        <v>79</v>
      </c>
      <c r="K275" s="91">
        <v>0</v>
      </c>
      <c r="L275" s="92" t="s">
        <v>79</v>
      </c>
      <c r="M275" s="93">
        <f t="shared" si="36"/>
        <v>0</v>
      </c>
      <c r="N275" s="92" t="s">
        <v>79</v>
      </c>
      <c r="O275" s="94">
        <f t="shared" si="37"/>
        <v>30.448002</v>
      </c>
      <c r="P275" s="92" t="s">
        <v>79</v>
      </c>
      <c r="Q275" s="91">
        <v>0</v>
      </c>
      <c r="R275" s="91">
        <v>0</v>
      </c>
      <c r="S275" s="91">
        <v>0</v>
      </c>
      <c r="U275" s="136"/>
    </row>
    <row r="276" spans="1:21" ht="15.75">
      <c r="A276" s="89" t="s">
        <v>339</v>
      </c>
      <c r="B276" s="104">
        <v>909</v>
      </c>
      <c r="C276" s="91">
        <v>0</v>
      </c>
      <c r="D276" s="92" t="s">
        <v>79</v>
      </c>
      <c r="E276" s="92" t="s">
        <v>79</v>
      </c>
      <c r="F276" s="92" t="s">
        <v>79</v>
      </c>
      <c r="G276" s="91">
        <v>1.5168</v>
      </c>
      <c r="H276" s="91">
        <v>0</v>
      </c>
      <c r="I276" s="91">
        <v>0</v>
      </c>
      <c r="J276" s="92" t="s">
        <v>79</v>
      </c>
      <c r="K276" s="91">
        <v>0</v>
      </c>
      <c r="L276" s="92" t="s">
        <v>79</v>
      </c>
      <c r="M276" s="93">
        <f t="shared" si="36"/>
        <v>0</v>
      </c>
      <c r="N276" s="92" t="s">
        <v>79</v>
      </c>
      <c r="O276" s="94">
        <f t="shared" si="37"/>
        <v>1.5168</v>
      </c>
      <c r="P276" s="92" t="s">
        <v>79</v>
      </c>
      <c r="Q276" s="91">
        <v>0</v>
      </c>
      <c r="R276" s="91">
        <v>0</v>
      </c>
      <c r="S276" s="91">
        <v>0</v>
      </c>
      <c r="U276" s="136"/>
    </row>
    <row r="277" spans="1:21" ht="15.75">
      <c r="A277" s="89" t="s">
        <v>340</v>
      </c>
      <c r="B277" s="104">
        <v>912</v>
      </c>
      <c r="C277" s="91">
        <v>0</v>
      </c>
      <c r="D277" s="92" t="s">
        <v>79</v>
      </c>
      <c r="E277" s="92" t="s">
        <v>79</v>
      </c>
      <c r="F277" s="92" t="s">
        <v>79</v>
      </c>
      <c r="G277" s="91">
        <v>0</v>
      </c>
      <c r="H277" s="91">
        <v>0</v>
      </c>
      <c r="I277" s="91">
        <v>0</v>
      </c>
      <c r="J277" s="92" t="s">
        <v>79</v>
      </c>
      <c r="K277" s="91">
        <v>0</v>
      </c>
      <c r="L277" s="92" t="s">
        <v>79</v>
      </c>
      <c r="M277" s="93">
        <f t="shared" si="36"/>
        <v>0</v>
      </c>
      <c r="N277" s="92" t="s">
        <v>79</v>
      </c>
      <c r="O277" s="94">
        <f t="shared" si="37"/>
        <v>0</v>
      </c>
      <c r="P277" s="92" t="s">
        <v>79</v>
      </c>
      <c r="Q277" s="91">
        <v>0</v>
      </c>
      <c r="R277" s="91">
        <v>0</v>
      </c>
      <c r="S277" s="91">
        <v>0</v>
      </c>
      <c r="U277" s="136"/>
    </row>
    <row r="278" spans="1:21" ht="15.75">
      <c r="A278" s="99" t="s">
        <v>341</v>
      </c>
      <c r="B278" s="104">
        <v>913</v>
      </c>
      <c r="C278" s="91">
        <v>10</v>
      </c>
      <c r="D278" s="92" t="s">
        <v>79</v>
      </c>
      <c r="E278" s="92" t="s">
        <v>79</v>
      </c>
      <c r="F278" s="92" t="s">
        <v>79</v>
      </c>
      <c r="G278" s="91">
        <v>4.162719</v>
      </c>
      <c r="H278" s="91">
        <v>0</v>
      </c>
      <c r="I278" s="91">
        <v>0</v>
      </c>
      <c r="J278" s="92" t="s">
        <v>79</v>
      </c>
      <c r="K278" s="91">
        <v>0</v>
      </c>
      <c r="L278" s="92" t="s">
        <v>79</v>
      </c>
      <c r="M278" s="93">
        <f t="shared" si="36"/>
        <v>0</v>
      </c>
      <c r="N278" s="92" t="s">
        <v>79</v>
      </c>
      <c r="O278" s="94">
        <f t="shared" si="37"/>
        <v>14.162719</v>
      </c>
      <c r="P278" s="92" t="s">
        <v>79</v>
      </c>
      <c r="Q278" s="91">
        <v>0</v>
      </c>
      <c r="R278" s="91">
        <v>0</v>
      </c>
      <c r="S278" s="91">
        <v>0</v>
      </c>
      <c r="U278" s="136"/>
    </row>
    <row r="279" spans="1:21" ht="15.75">
      <c r="A279" s="89" t="s">
        <v>342</v>
      </c>
      <c r="B279" s="104">
        <v>914</v>
      </c>
      <c r="C279" s="91">
        <v>118.719579</v>
      </c>
      <c r="D279" s="92" t="s">
        <v>79</v>
      </c>
      <c r="E279" s="92" t="s">
        <v>79</v>
      </c>
      <c r="F279" s="92" t="s">
        <v>79</v>
      </c>
      <c r="G279" s="91">
        <v>0</v>
      </c>
      <c r="H279" s="91">
        <v>0</v>
      </c>
      <c r="I279" s="91">
        <v>0</v>
      </c>
      <c r="J279" s="92" t="s">
        <v>79</v>
      </c>
      <c r="K279" s="91">
        <v>0</v>
      </c>
      <c r="L279" s="92" t="s">
        <v>79</v>
      </c>
      <c r="M279" s="93">
        <f t="shared" si="36"/>
        <v>0</v>
      </c>
      <c r="N279" s="92" t="s">
        <v>79</v>
      </c>
      <c r="O279" s="94">
        <f t="shared" si="37"/>
        <v>118.719579</v>
      </c>
      <c r="P279" s="92" t="s">
        <v>79</v>
      </c>
      <c r="Q279" s="91">
        <v>0</v>
      </c>
      <c r="R279" s="91">
        <v>0</v>
      </c>
      <c r="S279" s="91">
        <v>0</v>
      </c>
      <c r="U279" s="136"/>
    </row>
    <row r="280" spans="1:21" ht="15.75">
      <c r="A280" s="99" t="s">
        <v>343</v>
      </c>
      <c r="B280" s="104">
        <v>906</v>
      </c>
      <c r="C280" s="91">
        <v>0</v>
      </c>
      <c r="D280" s="92" t="s">
        <v>79</v>
      </c>
      <c r="E280" s="92" t="s">
        <v>79</v>
      </c>
      <c r="F280" s="92" t="s">
        <v>79</v>
      </c>
      <c r="G280" s="91">
        <v>0</v>
      </c>
      <c r="H280" s="91">
        <v>0</v>
      </c>
      <c r="I280" s="91">
        <v>0</v>
      </c>
      <c r="J280" s="92" t="s">
        <v>79</v>
      </c>
      <c r="K280" s="91">
        <v>0</v>
      </c>
      <c r="L280" s="92" t="s">
        <v>79</v>
      </c>
      <c r="M280" s="93">
        <f t="shared" si="36"/>
        <v>0</v>
      </c>
      <c r="N280" s="92" t="s">
        <v>79</v>
      </c>
      <c r="O280" s="94">
        <f t="shared" si="37"/>
        <v>0</v>
      </c>
      <c r="P280" s="92" t="s">
        <v>79</v>
      </c>
      <c r="Q280" s="91">
        <v>0</v>
      </c>
      <c r="R280" s="91">
        <v>0</v>
      </c>
      <c r="S280" s="91">
        <v>0</v>
      </c>
      <c r="U280" s="136"/>
    </row>
    <row r="281" spans="1:21" ht="15.75">
      <c r="A281" s="89" t="s">
        <v>344</v>
      </c>
      <c r="B281" s="104">
        <v>910</v>
      </c>
      <c r="C281" s="91">
        <v>0</v>
      </c>
      <c r="D281" s="92" t="s">
        <v>79</v>
      </c>
      <c r="E281" s="92" t="s">
        <v>79</v>
      </c>
      <c r="F281" s="92" t="s">
        <v>79</v>
      </c>
      <c r="G281" s="91">
        <v>0</v>
      </c>
      <c r="H281" s="91">
        <v>0</v>
      </c>
      <c r="I281" s="91">
        <v>0</v>
      </c>
      <c r="J281" s="92" t="s">
        <v>79</v>
      </c>
      <c r="K281" s="91">
        <v>0</v>
      </c>
      <c r="L281" s="92" t="s">
        <v>79</v>
      </c>
      <c r="M281" s="93">
        <f t="shared" si="36"/>
        <v>0</v>
      </c>
      <c r="N281" s="92" t="s">
        <v>79</v>
      </c>
      <c r="O281" s="94">
        <f t="shared" si="37"/>
        <v>0</v>
      </c>
      <c r="P281" s="92" t="s">
        <v>79</v>
      </c>
      <c r="Q281" s="91">
        <v>0</v>
      </c>
      <c r="R281" s="91">
        <v>0</v>
      </c>
      <c r="S281" s="91">
        <v>0</v>
      </c>
      <c r="U281" s="136"/>
    </row>
    <row r="282" spans="1:21" ht="15.75">
      <c r="A282" s="89" t="s">
        <v>345</v>
      </c>
      <c r="B282" s="104">
        <v>972</v>
      </c>
      <c r="C282" s="91">
        <v>0</v>
      </c>
      <c r="D282" s="92" t="s">
        <v>79</v>
      </c>
      <c r="E282" s="92" t="s">
        <v>79</v>
      </c>
      <c r="F282" s="92" t="s">
        <v>79</v>
      </c>
      <c r="G282" s="91">
        <v>0</v>
      </c>
      <c r="H282" s="91">
        <v>0</v>
      </c>
      <c r="I282" s="91">
        <v>0</v>
      </c>
      <c r="J282" s="92" t="s">
        <v>79</v>
      </c>
      <c r="K282" s="91">
        <v>0</v>
      </c>
      <c r="L282" s="92" t="s">
        <v>79</v>
      </c>
      <c r="M282" s="93">
        <f t="shared" si="36"/>
        <v>0</v>
      </c>
      <c r="N282" s="92" t="s">
        <v>79</v>
      </c>
      <c r="O282" s="94">
        <f t="shared" si="37"/>
        <v>0</v>
      </c>
      <c r="P282" s="92" t="s">
        <v>79</v>
      </c>
      <c r="Q282" s="91">
        <v>0</v>
      </c>
      <c r="R282" s="91">
        <v>0</v>
      </c>
      <c r="S282" s="91">
        <v>0</v>
      </c>
      <c r="U282" s="136"/>
    </row>
    <row r="283" spans="1:21" ht="15.75">
      <c r="A283" s="50" t="s">
        <v>346</v>
      </c>
      <c r="B283" s="101"/>
      <c r="C283" s="84"/>
      <c r="D283" s="86" t="s">
        <v>79</v>
      </c>
      <c r="E283" s="86" t="s">
        <v>79</v>
      </c>
      <c r="F283" s="86" t="s">
        <v>79</v>
      </c>
      <c r="G283" s="84"/>
      <c r="H283" s="84"/>
      <c r="I283" s="84"/>
      <c r="J283" s="86" t="s">
        <v>79</v>
      </c>
      <c r="K283" s="84"/>
      <c r="L283" s="86" t="s">
        <v>79</v>
      </c>
      <c r="M283" s="77"/>
      <c r="N283" s="86" t="s">
        <v>79</v>
      </c>
      <c r="O283" s="102"/>
      <c r="P283" s="86" t="s">
        <v>79</v>
      </c>
      <c r="Q283" s="84"/>
      <c r="R283" s="84"/>
      <c r="S283" s="84"/>
      <c r="U283" s="136"/>
    </row>
    <row r="284" spans="1:21" ht="15.75">
      <c r="A284" s="89" t="s">
        <v>347</v>
      </c>
      <c r="B284" s="90" t="s">
        <v>348</v>
      </c>
      <c r="C284" s="91">
        <v>0</v>
      </c>
      <c r="D284" s="92" t="s">
        <v>79</v>
      </c>
      <c r="E284" s="92" t="s">
        <v>79</v>
      </c>
      <c r="F284" s="92" t="s">
        <v>79</v>
      </c>
      <c r="G284" s="91">
        <v>0</v>
      </c>
      <c r="H284" s="91">
        <v>0</v>
      </c>
      <c r="I284" s="91">
        <v>0</v>
      </c>
      <c r="J284" s="92" t="s">
        <v>79</v>
      </c>
      <c r="K284" s="91">
        <v>0</v>
      </c>
      <c r="L284" s="92" t="s">
        <v>79</v>
      </c>
      <c r="M284" s="93">
        <f>I284+K284</f>
        <v>0</v>
      </c>
      <c r="N284" s="92" t="s">
        <v>79</v>
      </c>
      <c r="O284" s="94">
        <f>C284+G284+M284</f>
        <v>0</v>
      </c>
      <c r="P284" s="92" t="s">
        <v>79</v>
      </c>
      <c r="Q284" s="91">
        <v>0</v>
      </c>
      <c r="R284" s="91">
        <v>0</v>
      </c>
      <c r="S284" s="91">
        <v>0</v>
      </c>
      <c r="U284" s="136"/>
    </row>
    <row r="285" spans="1:21" ht="15.75">
      <c r="A285" s="150" t="s">
        <v>349</v>
      </c>
      <c r="B285" s="132"/>
      <c r="C285" s="91">
        <v>0</v>
      </c>
      <c r="D285" s="133" t="s">
        <v>79</v>
      </c>
      <c r="E285" s="133" t="s">
        <v>79</v>
      </c>
      <c r="F285" s="133" t="s">
        <v>79</v>
      </c>
      <c r="G285" s="91">
        <v>0</v>
      </c>
      <c r="H285" s="91">
        <v>0</v>
      </c>
      <c r="I285" s="91">
        <v>0</v>
      </c>
      <c r="J285" s="133" t="s">
        <v>79</v>
      </c>
      <c r="K285" s="91">
        <v>0</v>
      </c>
      <c r="L285" s="133" t="s">
        <v>79</v>
      </c>
      <c r="M285" s="126">
        <f>I285+K285</f>
        <v>0</v>
      </c>
      <c r="N285" s="133" t="s">
        <v>79</v>
      </c>
      <c r="O285" s="147">
        <f>C285+G285+M285</f>
        <v>0</v>
      </c>
      <c r="P285" s="133" t="s">
        <v>79</v>
      </c>
      <c r="Q285" s="91">
        <v>0</v>
      </c>
      <c r="R285" s="91">
        <v>0</v>
      </c>
      <c r="S285" s="91">
        <v>0</v>
      </c>
      <c r="U285" s="136"/>
    </row>
    <row r="286" spans="1:21" ht="15.75">
      <c r="A286" s="151"/>
      <c r="B286" s="132"/>
      <c r="C286" s="91">
        <v>0</v>
      </c>
      <c r="D286" s="133" t="s">
        <v>79</v>
      </c>
      <c r="E286" s="133" t="s">
        <v>79</v>
      </c>
      <c r="F286" s="133" t="s">
        <v>79</v>
      </c>
      <c r="G286" s="91">
        <v>0</v>
      </c>
      <c r="H286" s="91">
        <v>0</v>
      </c>
      <c r="I286" s="91">
        <v>0</v>
      </c>
      <c r="J286" s="133" t="s">
        <v>79</v>
      </c>
      <c r="K286" s="91">
        <v>0</v>
      </c>
      <c r="L286" s="133" t="s">
        <v>79</v>
      </c>
      <c r="M286" s="126">
        <f>I286+K286</f>
        <v>0</v>
      </c>
      <c r="N286" s="133" t="s">
        <v>79</v>
      </c>
      <c r="O286" s="147">
        <f>C286+G286+M286</f>
        <v>0</v>
      </c>
      <c r="P286" s="133" t="s">
        <v>79</v>
      </c>
      <c r="Q286" s="91">
        <v>0</v>
      </c>
      <c r="R286" s="91">
        <v>0</v>
      </c>
      <c r="S286" s="91">
        <v>0</v>
      </c>
      <c r="U286" s="136"/>
    </row>
    <row r="287" spans="1:21" ht="15.75">
      <c r="A287" s="152"/>
      <c r="B287" s="132"/>
      <c r="C287" s="91">
        <v>0</v>
      </c>
      <c r="D287" s="133" t="s">
        <v>79</v>
      </c>
      <c r="E287" s="133" t="s">
        <v>79</v>
      </c>
      <c r="F287" s="133" t="s">
        <v>79</v>
      </c>
      <c r="G287" s="91">
        <v>0</v>
      </c>
      <c r="H287" s="91">
        <v>0</v>
      </c>
      <c r="I287" s="91">
        <v>0</v>
      </c>
      <c r="J287" s="133" t="s">
        <v>79</v>
      </c>
      <c r="K287" s="91">
        <v>0</v>
      </c>
      <c r="L287" s="133" t="s">
        <v>79</v>
      </c>
      <c r="M287" s="126">
        <f>I287+K287</f>
        <v>0</v>
      </c>
      <c r="N287" s="133" t="s">
        <v>79</v>
      </c>
      <c r="O287" s="147">
        <f>C287+G287+M287</f>
        <v>0</v>
      </c>
      <c r="P287" s="133" t="s">
        <v>79</v>
      </c>
      <c r="Q287" s="91">
        <v>0</v>
      </c>
      <c r="R287" s="91">
        <v>0</v>
      </c>
      <c r="S287" s="91">
        <v>0</v>
      </c>
      <c r="U287" s="136"/>
    </row>
    <row r="288" spans="1:21" ht="15.75">
      <c r="A288" s="151"/>
      <c r="B288" s="132"/>
      <c r="C288" s="91">
        <v>0</v>
      </c>
      <c r="D288" s="133" t="s">
        <v>79</v>
      </c>
      <c r="E288" s="133" t="s">
        <v>79</v>
      </c>
      <c r="F288" s="133" t="s">
        <v>79</v>
      </c>
      <c r="G288" s="91">
        <v>0</v>
      </c>
      <c r="H288" s="91">
        <v>0</v>
      </c>
      <c r="I288" s="91">
        <v>0</v>
      </c>
      <c r="J288" s="133" t="s">
        <v>79</v>
      </c>
      <c r="K288" s="91">
        <v>0</v>
      </c>
      <c r="L288" s="133" t="s">
        <v>79</v>
      </c>
      <c r="M288" s="126">
        <f>I288+K288</f>
        <v>0</v>
      </c>
      <c r="N288" s="133" t="s">
        <v>79</v>
      </c>
      <c r="O288" s="147">
        <f>C288+G288+M288</f>
        <v>0</v>
      </c>
      <c r="P288" s="133" t="s">
        <v>79</v>
      </c>
      <c r="Q288" s="91">
        <v>0</v>
      </c>
      <c r="R288" s="91">
        <v>0</v>
      </c>
      <c r="S288" s="91">
        <v>0</v>
      </c>
      <c r="U288" s="136"/>
    </row>
    <row r="289" spans="1:21" ht="15.75">
      <c r="A289" s="75"/>
      <c r="B289" s="153"/>
      <c r="C289" s="84"/>
      <c r="D289" s="86" t="s">
        <v>79</v>
      </c>
      <c r="E289" s="86" t="s">
        <v>79</v>
      </c>
      <c r="F289" s="86" t="s">
        <v>79</v>
      </c>
      <c r="G289" s="84"/>
      <c r="H289" s="84"/>
      <c r="I289" s="84"/>
      <c r="J289" s="86" t="s">
        <v>79</v>
      </c>
      <c r="K289" s="84"/>
      <c r="L289" s="86" t="s">
        <v>79</v>
      </c>
      <c r="M289" s="77"/>
      <c r="N289" s="86" t="s">
        <v>79</v>
      </c>
      <c r="O289" s="102"/>
      <c r="P289" s="86" t="s">
        <v>79</v>
      </c>
      <c r="Q289" s="77"/>
      <c r="R289" s="77"/>
      <c r="S289" s="88"/>
      <c r="U289" s="136"/>
    </row>
    <row r="290" spans="1:21" ht="15.75">
      <c r="A290" s="103" t="s">
        <v>350</v>
      </c>
      <c r="B290" s="104"/>
      <c r="C290" s="93">
        <f>C291+C295</f>
        <v>308.7241336</v>
      </c>
      <c r="D290" s="92" t="s">
        <v>79</v>
      </c>
      <c r="E290" s="92" t="s">
        <v>79</v>
      </c>
      <c r="F290" s="92" t="s">
        <v>79</v>
      </c>
      <c r="G290" s="93">
        <f>G291+G295</f>
        <v>0</v>
      </c>
      <c r="H290" s="93">
        <f>H291+H295</f>
        <v>0</v>
      </c>
      <c r="I290" s="93">
        <f>I291+I295</f>
        <v>151.37099999999998</v>
      </c>
      <c r="J290" s="92" t="s">
        <v>79</v>
      </c>
      <c r="K290" s="93">
        <f>K291+K295</f>
        <v>-559.2239999999999</v>
      </c>
      <c r="L290" s="92" t="s">
        <v>79</v>
      </c>
      <c r="M290" s="93">
        <f>M291+M295</f>
        <v>-407.85299999999995</v>
      </c>
      <c r="N290" s="92" t="s">
        <v>79</v>
      </c>
      <c r="O290" s="94">
        <f>O291+O295</f>
        <v>-99.12886639999994</v>
      </c>
      <c r="P290" s="92" t="s">
        <v>79</v>
      </c>
      <c r="Q290" s="93">
        <f>Q291+Q295</f>
        <v>0</v>
      </c>
      <c r="R290" s="93">
        <f>R291+R295</f>
        <v>0</v>
      </c>
      <c r="S290" s="105">
        <f>S291+S295</f>
        <v>0</v>
      </c>
      <c r="U290" s="136"/>
    </row>
    <row r="291" spans="1:21" ht="15.75">
      <c r="A291" s="89" t="s">
        <v>351</v>
      </c>
      <c r="B291" s="104">
        <v>907</v>
      </c>
      <c r="C291" s="91">
        <v>0.67</v>
      </c>
      <c r="D291" s="92" t="s">
        <v>79</v>
      </c>
      <c r="E291" s="92" t="s">
        <v>79</v>
      </c>
      <c r="F291" s="92" t="s">
        <v>79</v>
      </c>
      <c r="G291" s="91">
        <v>0</v>
      </c>
      <c r="H291" s="91">
        <v>0</v>
      </c>
      <c r="I291" s="91">
        <v>151.37099999999998</v>
      </c>
      <c r="J291" s="92" t="s">
        <v>79</v>
      </c>
      <c r="K291" s="91">
        <v>-559.2239999999999</v>
      </c>
      <c r="L291" s="92" t="s">
        <v>79</v>
      </c>
      <c r="M291" s="93">
        <f>I291+K291</f>
        <v>-407.85299999999995</v>
      </c>
      <c r="N291" s="92" t="s">
        <v>79</v>
      </c>
      <c r="O291" s="94">
        <f>C291+G291+M291</f>
        <v>-407.18299999999994</v>
      </c>
      <c r="P291" s="92" t="s">
        <v>79</v>
      </c>
      <c r="Q291" s="91">
        <v>0</v>
      </c>
      <c r="R291" s="91">
        <v>0</v>
      </c>
      <c r="S291" s="91">
        <v>0</v>
      </c>
      <c r="U291" s="136"/>
    </row>
    <row r="292" spans="1:21" ht="15.75">
      <c r="A292" s="117" t="s">
        <v>352</v>
      </c>
      <c r="B292" s="101" t="s">
        <v>1</v>
      </c>
      <c r="C292" s="84"/>
      <c r="D292" s="86" t="s">
        <v>79</v>
      </c>
      <c r="E292" s="86" t="s">
        <v>79</v>
      </c>
      <c r="F292" s="86" t="s">
        <v>79</v>
      </c>
      <c r="G292" s="84"/>
      <c r="H292" s="84"/>
      <c r="I292" s="84"/>
      <c r="J292" s="86" t="s">
        <v>79</v>
      </c>
      <c r="K292" s="84"/>
      <c r="L292" s="86" t="s">
        <v>79</v>
      </c>
      <c r="M292" s="77"/>
      <c r="N292" s="86" t="s">
        <v>79</v>
      </c>
      <c r="O292" s="102"/>
      <c r="P292" s="86" t="s">
        <v>79</v>
      </c>
      <c r="Q292" s="84"/>
      <c r="R292" s="84"/>
      <c r="S292" s="84"/>
      <c r="U292" s="136"/>
    </row>
    <row r="293" spans="1:21" ht="15.75">
      <c r="A293" s="89" t="s">
        <v>353</v>
      </c>
      <c r="B293" s="104">
        <v>958</v>
      </c>
      <c r="C293" s="91">
        <v>0</v>
      </c>
      <c r="D293" s="92" t="s">
        <v>79</v>
      </c>
      <c r="E293" s="92" t="s">
        <v>79</v>
      </c>
      <c r="F293" s="92" t="s">
        <v>79</v>
      </c>
      <c r="G293" s="91">
        <v>0</v>
      </c>
      <c r="H293" s="91">
        <v>0</v>
      </c>
      <c r="I293" s="91">
        <v>151.37099999999998</v>
      </c>
      <c r="J293" s="92" t="s">
        <v>79</v>
      </c>
      <c r="K293" s="91">
        <v>-559.2239999999999</v>
      </c>
      <c r="L293" s="92" t="s">
        <v>79</v>
      </c>
      <c r="M293" s="93">
        <f>I293+K293</f>
        <v>-407.85299999999995</v>
      </c>
      <c r="N293" s="92" t="s">
        <v>79</v>
      </c>
      <c r="O293" s="94">
        <f>C293+G293+M293</f>
        <v>-407.85299999999995</v>
      </c>
      <c r="P293" s="92" t="s">
        <v>79</v>
      </c>
      <c r="Q293" s="91">
        <v>0</v>
      </c>
      <c r="R293" s="91">
        <v>0</v>
      </c>
      <c r="S293" s="91">
        <v>0</v>
      </c>
      <c r="U293" s="136"/>
    </row>
    <row r="294" spans="1:21" ht="15.75">
      <c r="A294" s="99" t="s">
        <v>354</v>
      </c>
      <c r="B294" s="104">
        <v>949</v>
      </c>
      <c r="C294" s="91">
        <v>0</v>
      </c>
      <c r="D294" s="92" t="s">
        <v>79</v>
      </c>
      <c r="E294" s="92" t="s">
        <v>79</v>
      </c>
      <c r="F294" s="92" t="s">
        <v>79</v>
      </c>
      <c r="G294" s="91">
        <v>0</v>
      </c>
      <c r="H294" s="91">
        <v>0</v>
      </c>
      <c r="I294" s="91">
        <v>0</v>
      </c>
      <c r="J294" s="92" t="s">
        <v>79</v>
      </c>
      <c r="K294" s="91">
        <v>0</v>
      </c>
      <c r="L294" s="92" t="s">
        <v>79</v>
      </c>
      <c r="M294" s="93">
        <f>I294+K294</f>
        <v>0</v>
      </c>
      <c r="N294" s="92" t="s">
        <v>79</v>
      </c>
      <c r="O294" s="94">
        <f>C294+G294+M294</f>
        <v>0</v>
      </c>
      <c r="P294" s="92" t="s">
        <v>79</v>
      </c>
      <c r="Q294" s="91">
        <v>0</v>
      </c>
      <c r="R294" s="91">
        <v>0</v>
      </c>
      <c r="S294" s="91">
        <v>0</v>
      </c>
      <c r="U294" s="136"/>
    </row>
    <row r="295" spans="1:21" ht="15.75">
      <c r="A295" s="144" t="s">
        <v>355</v>
      </c>
      <c r="B295" s="104">
        <v>989</v>
      </c>
      <c r="C295" s="91">
        <v>308.0541336</v>
      </c>
      <c r="D295" s="92" t="s">
        <v>79</v>
      </c>
      <c r="E295" s="92" t="s">
        <v>79</v>
      </c>
      <c r="F295" s="92" t="s">
        <v>79</v>
      </c>
      <c r="G295" s="91">
        <v>0</v>
      </c>
      <c r="H295" s="91">
        <v>0</v>
      </c>
      <c r="I295" s="91">
        <v>0</v>
      </c>
      <c r="J295" s="92" t="s">
        <v>79</v>
      </c>
      <c r="K295" s="91">
        <v>0</v>
      </c>
      <c r="L295" s="92" t="s">
        <v>79</v>
      </c>
      <c r="M295" s="93">
        <f>I295+K295</f>
        <v>0</v>
      </c>
      <c r="N295" s="92" t="s">
        <v>79</v>
      </c>
      <c r="O295" s="94">
        <f>C295+G295+M295</f>
        <v>308.0541336</v>
      </c>
      <c r="P295" s="92" t="s">
        <v>79</v>
      </c>
      <c r="Q295" s="91">
        <v>0</v>
      </c>
      <c r="R295" s="91">
        <v>0</v>
      </c>
      <c r="S295" s="91">
        <v>0</v>
      </c>
      <c r="U295" s="136"/>
    </row>
    <row r="296" spans="1:21" s="28" customFormat="1" ht="15.75">
      <c r="A296" s="117" t="s">
        <v>352</v>
      </c>
      <c r="B296" s="154"/>
      <c r="C296" s="119"/>
      <c r="D296" s="120" t="s">
        <v>79</v>
      </c>
      <c r="E296" s="120" t="s">
        <v>79</v>
      </c>
      <c r="F296" s="120" t="s">
        <v>79</v>
      </c>
      <c r="G296" s="119"/>
      <c r="H296" s="119"/>
      <c r="I296" s="119"/>
      <c r="J296" s="120" t="s">
        <v>79</v>
      </c>
      <c r="K296" s="119"/>
      <c r="L296" s="120" t="s">
        <v>79</v>
      </c>
      <c r="M296" s="121"/>
      <c r="N296" s="120" t="s">
        <v>79</v>
      </c>
      <c r="O296" s="155"/>
      <c r="P296" s="120" t="s">
        <v>79</v>
      </c>
      <c r="Q296" s="119"/>
      <c r="R296" s="119"/>
      <c r="S296" s="119"/>
      <c r="U296" s="26"/>
    </row>
    <row r="297" spans="1:21" ht="15.75">
      <c r="A297" s="99" t="s">
        <v>356</v>
      </c>
      <c r="B297" s="156">
        <v>811</v>
      </c>
      <c r="C297" s="91">
        <v>31.57</v>
      </c>
      <c r="D297" s="92" t="s">
        <v>79</v>
      </c>
      <c r="E297" s="92" t="s">
        <v>79</v>
      </c>
      <c r="F297" s="92" t="s">
        <v>79</v>
      </c>
      <c r="G297" s="91">
        <v>0</v>
      </c>
      <c r="H297" s="91">
        <v>0</v>
      </c>
      <c r="I297" s="91">
        <v>0</v>
      </c>
      <c r="J297" s="92" t="s">
        <v>79</v>
      </c>
      <c r="K297" s="91">
        <v>0</v>
      </c>
      <c r="L297" s="92" t="s">
        <v>79</v>
      </c>
      <c r="M297" s="93">
        <f aca="true" t="shared" si="38" ref="M297:M302">I297+K297</f>
        <v>0</v>
      </c>
      <c r="N297" s="92" t="s">
        <v>79</v>
      </c>
      <c r="O297" s="94">
        <f aca="true" t="shared" si="39" ref="O297:O302">C297+G297+M297</f>
        <v>31.57</v>
      </c>
      <c r="P297" s="92" t="s">
        <v>79</v>
      </c>
      <c r="Q297" s="91">
        <v>0</v>
      </c>
      <c r="R297" s="91">
        <v>0</v>
      </c>
      <c r="S297" s="91">
        <v>0</v>
      </c>
      <c r="U297" s="136"/>
    </row>
    <row r="298" spans="1:21" ht="15.75">
      <c r="A298" s="99" t="s">
        <v>357</v>
      </c>
      <c r="B298" s="132">
        <v>812</v>
      </c>
      <c r="C298" s="91">
        <v>10.40931423</v>
      </c>
      <c r="D298" s="133" t="s">
        <v>79</v>
      </c>
      <c r="E298" s="133" t="s">
        <v>79</v>
      </c>
      <c r="F298" s="133" t="s">
        <v>79</v>
      </c>
      <c r="G298" s="91">
        <v>0</v>
      </c>
      <c r="H298" s="91">
        <v>0</v>
      </c>
      <c r="I298" s="91">
        <v>0</v>
      </c>
      <c r="J298" s="133" t="s">
        <v>79</v>
      </c>
      <c r="K298" s="91">
        <v>0</v>
      </c>
      <c r="L298" s="133" t="s">
        <v>79</v>
      </c>
      <c r="M298" s="126">
        <f t="shared" si="38"/>
        <v>0</v>
      </c>
      <c r="N298" s="133" t="s">
        <v>79</v>
      </c>
      <c r="O298" s="147">
        <f t="shared" si="39"/>
        <v>10.40931423</v>
      </c>
      <c r="P298" s="133" t="s">
        <v>79</v>
      </c>
      <c r="Q298" s="91">
        <v>0</v>
      </c>
      <c r="R298" s="91">
        <v>0</v>
      </c>
      <c r="S298" s="91">
        <v>0</v>
      </c>
      <c r="U298" s="136"/>
    </row>
    <row r="299" spans="1:19" ht="31.5">
      <c r="A299" s="157" t="s">
        <v>358</v>
      </c>
      <c r="B299" s="132">
        <v>1312</v>
      </c>
      <c r="C299" s="91">
        <v>213.75</v>
      </c>
      <c r="D299" s="92" t="s">
        <v>79</v>
      </c>
      <c r="E299" s="92" t="s">
        <v>79</v>
      </c>
      <c r="F299" s="92" t="s">
        <v>79</v>
      </c>
      <c r="G299" s="91">
        <v>0</v>
      </c>
      <c r="H299" s="91">
        <v>0</v>
      </c>
      <c r="I299" s="91">
        <v>0</v>
      </c>
      <c r="J299" s="92" t="s">
        <v>79</v>
      </c>
      <c r="K299" s="91">
        <v>0</v>
      </c>
      <c r="L299" s="92" t="s">
        <v>79</v>
      </c>
      <c r="M299" s="126">
        <f t="shared" si="38"/>
        <v>0</v>
      </c>
      <c r="N299" s="92" t="s">
        <v>79</v>
      </c>
      <c r="O299" s="147">
        <f t="shared" si="39"/>
        <v>213.75</v>
      </c>
      <c r="P299" s="92" t="s">
        <v>79</v>
      </c>
      <c r="Q299" s="91">
        <v>0</v>
      </c>
      <c r="R299" s="91">
        <v>0</v>
      </c>
      <c r="S299" s="91">
        <v>0</v>
      </c>
    </row>
    <row r="300" spans="1:21" ht="15.75">
      <c r="A300" s="131" t="s">
        <v>359</v>
      </c>
      <c r="B300" s="132"/>
      <c r="C300" s="91">
        <v>50.82481937</v>
      </c>
      <c r="D300" s="133" t="s">
        <v>79</v>
      </c>
      <c r="E300" s="133" t="s">
        <v>79</v>
      </c>
      <c r="F300" s="133" t="s">
        <v>79</v>
      </c>
      <c r="G300" s="91">
        <v>0</v>
      </c>
      <c r="H300" s="91">
        <v>0</v>
      </c>
      <c r="I300" s="91">
        <v>0</v>
      </c>
      <c r="J300" s="133" t="s">
        <v>79</v>
      </c>
      <c r="K300" s="91">
        <v>0</v>
      </c>
      <c r="L300" s="133" t="s">
        <v>79</v>
      </c>
      <c r="M300" s="126">
        <f t="shared" si="38"/>
        <v>0</v>
      </c>
      <c r="N300" s="133" t="s">
        <v>79</v>
      </c>
      <c r="O300" s="147">
        <f t="shared" si="39"/>
        <v>50.82481937</v>
      </c>
      <c r="P300" s="133" t="s">
        <v>79</v>
      </c>
      <c r="Q300" s="91">
        <v>0</v>
      </c>
      <c r="R300" s="91">
        <v>0</v>
      </c>
      <c r="S300" s="91">
        <v>0</v>
      </c>
      <c r="U300" s="136"/>
    </row>
    <row r="301" spans="1:21" ht="15.75">
      <c r="A301" s="151"/>
      <c r="B301" s="132"/>
      <c r="C301" s="91">
        <v>0</v>
      </c>
      <c r="D301" s="133" t="s">
        <v>79</v>
      </c>
      <c r="E301" s="133" t="s">
        <v>79</v>
      </c>
      <c r="F301" s="133" t="s">
        <v>79</v>
      </c>
      <c r="G301" s="91">
        <v>0</v>
      </c>
      <c r="H301" s="91">
        <v>0</v>
      </c>
      <c r="I301" s="91">
        <v>0</v>
      </c>
      <c r="J301" s="133" t="s">
        <v>79</v>
      </c>
      <c r="K301" s="91">
        <v>0</v>
      </c>
      <c r="L301" s="133" t="s">
        <v>79</v>
      </c>
      <c r="M301" s="126">
        <f t="shared" si="38"/>
        <v>0</v>
      </c>
      <c r="N301" s="133" t="s">
        <v>79</v>
      </c>
      <c r="O301" s="147">
        <f t="shared" si="39"/>
        <v>0</v>
      </c>
      <c r="P301" s="133" t="s">
        <v>79</v>
      </c>
      <c r="Q301" s="91">
        <v>0</v>
      </c>
      <c r="R301" s="91">
        <v>0</v>
      </c>
      <c r="S301" s="91">
        <v>0</v>
      </c>
      <c r="U301" s="136"/>
    </row>
    <row r="302" spans="1:21" ht="15.75">
      <c r="A302" s="151"/>
      <c r="B302" s="132"/>
      <c r="C302" s="91">
        <v>0</v>
      </c>
      <c r="D302" s="133" t="s">
        <v>79</v>
      </c>
      <c r="E302" s="133" t="s">
        <v>79</v>
      </c>
      <c r="F302" s="133" t="s">
        <v>79</v>
      </c>
      <c r="G302" s="91">
        <v>0</v>
      </c>
      <c r="H302" s="91">
        <v>0</v>
      </c>
      <c r="I302" s="91">
        <v>0</v>
      </c>
      <c r="J302" s="133" t="s">
        <v>79</v>
      </c>
      <c r="K302" s="91">
        <v>0</v>
      </c>
      <c r="L302" s="133" t="s">
        <v>79</v>
      </c>
      <c r="M302" s="126">
        <f t="shared" si="38"/>
        <v>0</v>
      </c>
      <c r="N302" s="133" t="s">
        <v>79</v>
      </c>
      <c r="O302" s="147">
        <f t="shared" si="39"/>
        <v>0</v>
      </c>
      <c r="P302" s="133" t="s">
        <v>79</v>
      </c>
      <c r="Q302" s="91">
        <v>0</v>
      </c>
      <c r="R302" s="91">
        <v>0</v>
      </c>
      <c r="S302" s="91">
        <v>0</v>
      </c>
      <c r="U302" s="136"/>
    </row>
    <row r="303" spans="1:21" ht="15.75">
      <c r="A303" s="75"/>
      <c r="B303" s="153"/>
      <c r="C303" s="85"/>
      <c r="D303" s="86" t="s">
        <v>79</v>
      </c>
      <c r="E303" s="86" t="s">
        <v>79</v>
      </c>
      <c r="F303" s="86" t="s">
        <v>79</v>
      </c>
      <c r="G303" s="85"/>
      <c r="H303" s="85"/>
      <c r="I303" s="85"/>
      <c r="J303" s="86" t="s">
        <v>79</v>
      </c>
      <c r="K303" s="85"/>
      <c r="L303" s="86" t="s">
        <v>79</v>
      </c>
      <c r="M303" s="77"/>
      <c r="N303" s="86" t="s">
        <v>79</v>
      </c>
      <c r="O303" s="143"/>
      <c r="P303" s="86" t="s">
        <v>79</v>
      </c>
      <c r="Q303" s="77"/>
      <c r="R303" s="77"/>
      <c r="S303" s="106"/>
      <c r="U303" s="136"/>
    </row>
    <row r="304" spans="1:21" ht="15.75">
      <c r="A304" s="137" t="s">
        <v>360</v>
      </c>
      <c r="B304" s="153"/>
      <c r="C304" s="85"/>
      <c r="D304" s="86" t="s">
        <v>79</v>
      </c>
      <c r="E304" s="86" t="s">
        <v>79</v>
      </c>
      <c r="F304" s="86" t="s">
        <v>79</v>
      </c>
      <c r="G304" s="85"/>
      <c r="H304" s="85"/>
      <c r="I304" s="85"/>
      <c r="J304" s="86" t="s">
        <v>79</v>
      </c>
      <c r="K304" s="85"/>
      <c r="L304" s="86" t="s">
        <v>79</v>
      </c>
      <c r="M304" s="77"/>
      <c r="N304" s="86" t="s">
        <v>79</v>
      </c>
      <c r="O304" s="102"/>
      <c r="P304" s="86" t="s">
        <v>79</v>
      </c>
      <c r="Q304" s="77"/>
      <c r="R304" s="77"/>
      <c r="S304" s="106"/>
      <c r="U304" s="136"/>
    </row>
    <row r="305" spans="1:21" s="6" customFormat="1" ht="15.75">
      <c r="A305" s="137" t="s">
        <v>361</v>
      </c>
      <c r="B305" s="153"/>
      <c r="C305" s="85"/>
      <c r="D305" s="86" t="s">
        <v>79</v>
      </c>
      <c r="E305" s="86" t="s">
        <v>79</v>
      </c>
      <c r="F305" s="86" t="s">
        <v>79</v>
      </c>
      <c r="G305" s="85"/>
      <c r="H305" s="85"/>
      <c r="I305" s="85"/>
      <c r="J305" s="86" t="s">
        <v>79</v>
      </c>
      <c r="K305" s="85"/>
      <c r="L305" s="86" t="s">
        <v>79</v>
      </c>
      <c r="M305" s="77"/>
      <c r="N305" s="86" t="s">
        <v>79</v>
      </c>
      <c r="O305" s="102"/>
      <c r="P305" s="86" t="s">
        <v>79</v>
      </c>
      <c r="Q305" s="77"/>
      <c r="R305" s="77"/>
      <c r="S305" s="106"/>
      <c r="U305" s="136"/>
    </row>
    <row r="306" spans="1:21" s="7" customFormat="1" ht="15.75">
      <c r="A306" s="103" t="s">
        <v>365</v>
      </c>
      <c r="B306" s="156">
        <v>111</v>
      </c>
      <c r="C306" s="91">
        <v>0</v>
      </c>
      <c r="D306" s="92" t="s">
        <v>79</v>
      </c>
      <c r="E306" s="92" t="s">
        <v>79</v>
      </c>
      <c r="F306" s="92" t="s">
        <v>79</v>
      </c>
      <c r="G306" s="91">
        <v>0</v>
      </c>
      <c r="H306" s="91">
        <v>0</v>
      </c>
      <c r="I306" s="92" t="s">
        <v>79</v>
      </c>
      <c r="J306" s="92" t="s">
        <v>79</v>
      </c>
      <c r="K306" s="92" t="s">
        <v>79</v>
      </c>
      <c r="L306" s="92" t="s">
        <v>79</v>
      </c>
      <c r="M306" s="92" t="s">
        <v>79</v>
      </c>
      <c r="N306" s="92" t="s">
        <v>79</v>
      </c>
      <c r="O306" s="94">
        <f>C306+G306</f>
        <v>0</v>
      </c>
      <c r="P306" s="92" t="s">
        <v>79</v>
      </c>
      <c r="Q306" s="92" t="s">
        <v>79</v>
      </c>
      <c r="R306" s="92" t="s">
        <v>79</v>
      </c>
      <c r="S306" s="114" t="s">
        <v>79</v>
      </c>
      <c r="U306" s="158"/>
    </row>
    <row r="307" spans="1:21" ht="15.75">
      <c r="A307" s="75"/>
      <c r="B307" s="153"/>
      <c r="C307" s="85"/>
      <c r="D307" s="86" t="s">
        <v>79</v>
      </c>
      <c r="E307" s="86" t="s">
        <v>79</v>
      </c>
      <c r="F307" s="86" t="s">
        <v>79</v>
      </c>
      <c r="G307" s="85"/>
      <c r="H307" s="85"/>
      <c r="I307" s="85"/>
      <c r="J307" s="86" t="s">
        <v>79</v>
      </c>
      <c r="K307" s="85"/>
      <c r="L307" s="86" t="s">
        <v>79</v>
      </c>
      <c r="M307" s="77"/>
      <c r="N307" s="86" t="s">
        <v>79</v>
      </c>
      <c r="O307" s="102"/>
      <c r="P307" s="86" t="s">
        <v>79</v>
      </c>
      <c r="Q307" s="77"/>
      <c r="R307" s="77"/>
      <c r="S307" s="106"/>
      <c r="U307" s="136"/>
    </row>
    <row r="308" spans="1:21" s="5" customFormat="1" ht="19.5">
      <c r="A308" s="115" t="s">
        <v>362</v>
      </c>
      <c r="B308" s="104">
        <v>3000</v>
      </c>
      <c r="C308" s="82">
        <f>C236+C261+C266+C273+C290+C306</f>
        <v>2538.2602345884</v>
      </c>
      <c r="D308" s="81" t="s">
        <v>79</v>
      </c>
      <c r="E308" s="81" t="s">
        <v>79</v>
      </c>
      <c r="F308" s="81" t="s">
        <v>79</v>
      </c>
      <c r="G308" s="82">
        <f>G236+G261+G266+G273+G290+G306</f>
        <v>5.679519</v>
      </c>
      <c r="H308" s="82">
        <f>H236+H261+H266+H273+H290+H306</f>
        <v>0</v>
      </c>
      <c r="I308" s="82">
        <f>I236+I261+I266+I273+I290</f>
        <v>151.37099999999998</v>
      </c>
      <c r="J308" s="81" t="s">
        <v>79</v>
      </c>
      <c r="K308" s="82">
        <f>K236+K261+K266+K273+K290</f>
        <v>-559.2239999999999</v>
      </c>
      <c r="L308" s="81" t="s">
        <v>79</v>
      </c>
      <c r="M308" s="82">
        <f>M236+M261+M266+M273+M290</f>
        <v>-407.85299999999995</v>
      </c>
      <c r="N308" s="81" t="s">
        <v>79</v>
      </c>
      <c r="O308" s="82">
        <f>O236+O261+O266+O273+O290+O306</f>
        <v>2136.0867535884</v>
      </c>
      <c r="P308" s="81" t="s">
        <v>79</v>
      </c>
      <c r="Q308" s="82">
        <f>Q236+Q261+Q266+Q273+Q290</f>
        <v>0</v>
      </c>
      <c r="R308" s="82">
        <f>R236+R261+R266+R273+R290</f>
        <v>0</v>
      </c>
      <c r="S308" s="116">
        <f>S236+S261+S266+S273+S290</f>
        <v>0</v>
      </c>
      <c r="U308" s="159"/>
    </row>
    <row r="309" spans="1:21" ht="15.75">
      <c r="A309" s="73"/>
      <c r="B309" s="153"/>
      <c r="C309" s="85"/>
      <c r="D309" s="85"/>
      <c r="E309" s="85"/>
      <c r="F309" s="85"/>
      <c r="G309" s="85"/>
      <c r="H309" s="85"/>
      <c r="I309" s="85"/>
      <c r="J309" s="77"/>
      <c r="K309" s="85"/>
      <c r="L309" s="85"/>
      <c r="M309" s="77"/>
      <c r="N309" s="77"/>
      <c r="O309" s="102"/>
      <c r="P309" s="85"/>
      <c r="Q309" s="77"/>
      <c r="R309" s="77"/>
      <c r="S309" s="106"/>
      <c r="U309" s="136"/>
    </row>
    <row r="310" spans="1:21" s="5" customFormat="1" ht="20.25" thickBot="1">
      <c r="A310" s="160" t="s">
        <v>363</v>
      </c>
      <c r="B310" s="161"/>
      <c r="C310" s="162">
        <f>C218+C308</f>
        <v>9248.107920334738</v>
      </c>
      <c r="D310" s="162">
        <f>D218</f>
        <v>2933.933928</v>
      </c>
      <c r="E310" s="162">
        <f>E218</f>
        <v>0</v>
      </c>
      <c r="F310" s="162">
        <f>F218</f>
        <v>0</v>
      </c>
      <c r="G310" s="162">
        <f>G308</f>
        <v>5.679519</v>
      </c>
      <c r="H310" s="162">
        <f>H308</f>
        <v>0</v>
      </c>
      <c r="I310" s="162">
        <f>I218+I308</f>
        <v>915.0673981799999</v>
      </c>
      <c r="J310" s="162">
        <f>J218</f>
        <v>170.729814</v>
      </c>
      <c r="K310" s="162">
        <f>K218+K308</f>
        <v>-1524.6118451599998</v>
      </c>
      <c r="L310" s="162">
        <f>L218</f>
        <v>-198.89979499999998</v>
      </c>
      <c r="M310" s="162">
        <f>M218+M308</f>
        <v>-808.4442419799999</v>
      </c>
      <c r="N310" s="162">
        <f>N218</f>
        <v>0</v>
      </c>
      <c r="O310" s="162">
        <f>O218+O308</f>
        <v>8445.343197354738</v>
      </c>
      <c r="P310" s="162">
        <f>P218</f>
        <v>2235.390758315123</v>
      </c>
      <c r="Q310" s="162">
        <f>Q218+Q308</f>
        <v>27.279826999999997</v>
      </c>
      <c r="R310" s="162">
        <f>R218+R308</f>
        <v>38.79196343000001</v>
      </c>
      <c r="S310" s="163">
        <f>S218+S308</f>
        <v>-295.4455293699999</v>
      </c>
      <c r="U310" s="159"/>
    </row>
    <row r="311" spans="1:21" s="28" customFormat="1" ht="16.5" thickTop="1">
      <c r="A311" s="164"/>
      <c r="B311" s="3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165"/>
      <c r="P311" s="49"/>
      <c r="Q311" s="49"/>
      <c r="R311" s="106"/>
      <c r="S311" s="106"/>
      <c r="T311" s="26"/>
      <c r="U311" s="26"/>
    </row>
    <row r="312" spans="1:19" s="28" customFormat="1" ht="15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166"/>
      <c r="P312" s="38"/>
      <c r="Q312" s="38"/>
      <c r="R312" s="38"/>
      <c r="S312" s="38"/>
    </row>
    <row r="313" spans="2:17" s="28" customFormat="1" ht="15.75">
      <c r="B313" s="167"/>
      <c r="O313" s="2"/>
      <c r="Q313" s="10"/>
    </row>
    <row r="314" spans="1:21" s="28" customFormat="1" ht="15.75">
      <c r="A314" s="168"/>
      <c r="B314" s="39"/>
      <c r="C314" s="26"/>
      <c r="D314" s="41"/>
      <c r="E314" s="41"/>
      <c r="F314" s="26"/>
      <c r="G314" s="26"/>
      <c r="H314" s="26"/>
      <c r="I314" s="26"/>
      <c r="J314" s="26"/>
      <c r="K314" s="26"/>
      <c r="L314" s="26"/>
      <c r="M314" s="26"/>
      <c r="N314" s="26"/>
      <c r="O314" s="164"/>
      <c r="P314" s="26"/>
      <c r="Q314" s="88"/>
      <c r="T314" s="26"/>
      <c r="U314" s="26"/>
    </row>
    <row r="315" spans="1:21" s="28" customFormat="1" ht="15.75">
      <c r="A315" s="41"/>
      <c r="B315" s="169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2"/>
      <c r="P315" s="41"/>
      <c r="Q315" s="170"/>
      <c r="T315" s="41"/>
      <c r="U315" s="26"/>
    </row>
    <row r="316" spans="1:20" s="28" customFormat="1" ht="15.75">
      <c r="A316" s="168"/>
      <c r="B316" s="169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2"/>
      <c r="P316" s="41"/>
      <c r="Q316" s="170"/>
      <c r="T316" s="41"/>
    </row>
    <row r="317" spans="1:20" s="28" customFormat="1" ht="15.75">
      <c r="A317" s="41"/>
      <c r="B317" s="169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2"/>
      <c r="P317" s="41"/>
      <c r="Q317" s="170"/>
      <c r="T317" s="41"/>
    </row>
    <row r="318" spans="1:21" s="28" customFormat="1" ht="15.75">
      <c r="A318" s="168"/>
      <c r="B318" s="169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2"/>
      <c r="P318" s="41"/>
      <c r="Q318" s="170"/>
      <c r="T318" s="41"/>
      <c r="U318" s="26"/>
    </row>
    <row r="319" spans="1:20" s="28" customFormat="1" ht="15.75">
      <c r="A319" s="41"/>
      <c r="B319" s="169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2"/>
      <c r="P319" s="41"/>
      <c r="Q319" s="170"/>
      <c r="T319" s="41"/>
    </row>
    <row r="320" spans="1:20" s="28" customFormat="1" ht="15.75">
      <c r="A320" s="168"/>
      <c r="B320" s="169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2"/>
      <c r="P320" s="41"/>
      <c r="Q320" s="170"/>
      <c r="T320" s="41"/>
    </row>
    <row r="321" spans="1:20" s="28" customFormat="1" ht="15.75">
      <c r="A321" s="168"/>
      <c r="B321" s="169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2"/>
      <c r="P321" s="41"/>
      <c r="Q321" s="170"/>
      <c r="T321" s="41"/>
    </row>
    <row r="322" spans="1:20" s="28" customFormat="1" ht="15.75">
      <c r="A322" s="168"/>
      <c r="B322" s="169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2"/>
      <c r="P322" s="41"/>
      <c r="Q322" s="170"/>
      <c r="T322" s="41"/>
    </row>
    <row r="323" spans="2:17" s="28" customFormat="1" ht="15.75">
      <c r="B323" s="167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2"/>
      <c r="P323" s="41"/>
      <c r="Q323" s="170"/>
    </row>
    <row r="324" spans="2:19" s="28" customFormat="1" ht="15.75">
      <c r="B324" s="167"/>
      <c r="O324" s="2"/>
      <c r="Q324" s="10"/>
      <c r="R324" s="26"/>
      <c r="S324" s="26"/>
    </row>
    <row r="325" spans="18:19" ht="15.75">
      <c r="R325" s="6"/>
      <c r="S325" s="41"/>
    </row>
    <row r="326" spans="18:19" ht="15.75">
      <c r="R326" s="6"/>
      <c r="S326" s="41"/>
    </row>
    <row r="327" spans="18:19" ht="15.75">
      <c r="R327" s="6"/>
      <c r="S327" s="41"/>
    </row>
    <row r="328" spans="18:19" ht="15.75">
      <c r="R328" s="6"/>
      <c r="S328" s="41"/>
    </row>
    <row r="329" spans="18:19" ht="15.75">
      <c r="R329" s="6"/>
      <c r="S329" s="41"/>
    </row>
    <row r="330" ht="15.75">
      <c r="S330" s="28"/>
    </row>
    <row r="331" ht="15.75">
      <c r="S331" s="28"/>
    </row>
    <row r="332" ht="15.75">
      <c r="S332" s="28"/>
    </row>
    <row r="333" ht="15.75">
      <c r="S333" s="28"/>
    </row>
    <row r="334" ht="15.75">
      <c r="S334" s="28"/>
    </row>
    <row r="335" ht="15.75">
      <c r="S335" s="28"/>
    </row>
    <row r="336" ht="15.75">
      <c r="S336" s="28"/>
    </row>
    <row r="337" ht="15.75">
      <c r="S337" s="28"/>
    </row>
    <row r="338" ht="15.75">
      <c r="S338" s="28"/>
    </row>
    <row r="339" ht="15.75">
      <c r="S339" s="28"/>
    </row>
    <row r="340" ht="15.75">
      <c r="S340" s="28"/>
    </row>
    <row r="341" ht="15.75">
      <c r="S341" s="28"/>
    </row>
    <row r="342" ht="15.75">
      <c r="S342" s="28"/>
    </row>
    <row r="343" ht="15.75">
      <c r="S343" s="28"/>
    </row>
    <row r="344" ht="15.75">
      <c r="S344" s="28"/>
    </row>
    <row r="345" ht="15.75">
      <c r="S345" s="28"/>
    </row>
    <row r="346" ht="15.75">
      <c r="S346" s="28"/>
    </row>
    <row r="347" ht="15.75">
      <c r="S347" s="28"/>
    </row>
    <row r="348" ht="15.75">
      <c r="S348" s="28"/>
    </row>
    <row r="349" ht="15.75">
      <c r="S349" s="28"/>
    </row>
    <row r="350" ht="15.75">
      <c r="S350" s="28"/>
    </row>
    <row r="351" ht="15.75">
      <c r="S351" s="28"/>
    </row>
    <row r="352" ht="15.75">
      <c r="S352" s="28"/>
    </row>
    <row r="353" ht="15.75">
      <c r="S353" s="28"/>
    </row>
    <row r="354" ht="15.75">
      <c r="S354" s="28"/>
    </row>
    <row r="355" ht="15.75">
      <c r="S355" s="28"/>
    </row>
    <row r="356" ht="15.75">
      <c r="S356" s="28"/>
    </row>
    <row r="357" ht="15.75">
      <c r="S357" s="28"/>
    </row>
    <row r="358" ht="15.75">
      <c r="S358" s="28"/>
    </row>
    <row r="359" ht="15.75">
      <c r="S359" s="28"/>
    </row>
    <row r="360" ht="15.75">
      <c r="S360" s="28"/>
    </row>
    <row r="361" ht="15.75">
      <c r="S361" s="28"/>
    </row>
    <row r="362" ht="15.75">
      <c r="S362" s="28"/>
    </row>
    <row r="363" ht="15.75">
      <c r="S363" s="28"/>
    </row>
    <row r="364" ht="15.75">
      <c r="S364" s="28"/>
    </row>
    <row r="365" ht="15.75">
      <c r="S365" s="28"/>
    </row>
  </sheetData>
  <sheetProtection/>
  <mergeCells count="2">
    <mergeCell ref="D7:F7"/>
    <mergeCell ref="P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DGTresor</dc:creator>
  <cp:keywords/>
  <dc:description/>
  <cp:lastModifiedBy>DGTresor</cp:lastModifiedBy>
  <dcterms:created xsi:type="dcterms:W3CDTF">2011-11-14T13:17:37Z</dcterms:created>
  <dcterms:modified xsi:type="dcterms:W3CDTF">2011-11-18T12:50:15Z</dcterms:modified>
  <cp:category/>
  <cp:version/>
  <cp:contentType/>
  <cp:contentStatus/>
</cp:coreProperties>
</file>