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439" activeTab="0"/>
  </bookViews>
  <sheets>
    <sheet name="Fréquentation" sheetId="1" r:id="rId1"/>
    <sheet name="préventes" sheetId="2" r:id="rId2"/>
    <sheet name="Commentaires" sheetId="3" r:id="rId3"/>
  </sheets>
  <externalReferences>
    <externalReference r:id="rId6"/>
    <externalReference r:id="rId7"/>
  </externalReferences>
  <definedNames>
    <definedName name="aa">'[2]ANNEXE B'!#REF!</definedName>
    <definedName name="ee">#REF!</definedName>
    <definedName name="Excel_BuiltIn_Print_Titles_1">#REF!</definedName>
    <definedName name="Excel_BuiltIn_Print_Titles_2">'[2]ANNEXE B'!#REF!</definedName>
  </definedNames>
  <calcPr fullCalcOnLoad="1"/>
</workbook>
</file>

<file path=xl/sharedStrings.xml><?xml version="1.0" encoding="utf-8"?>
<sst xmlns="http://schemas.openxmlformats.org/spreadsheetml/2006/main" count="170" uniqueCount="36">
  <si>
    <t>COLLECTIONS PERMANENTES</t>
  </si>
  <si>
    <t>PT</t>
  </si>
  <si>
    <t>TR</t>
  </si>
  <si>
    <t>Billets jumelés</t>
  </si>
  <si>
    <t>Billets Pass</t>
  </si>
  <si>
    <t>Groupes</t>
  </si>
  <si>
    <t>EXPOSITION IENA</t>
  </si>
  <si>
    <t>EXPOSITION GPB</t>
  </si>
  <si>
    <t>TOTAL</t>
  </si>
  <si>
    <t>ENSEIGNANTS</t>
  </si>
  <si>
    <t>18/25 hors CEE</t>
  </si>
  <si>
    <t>GRATUITS</t>
  </si>
  <si>
    <t>JUMELES</t>
  </si>
  <si>
    <t>PASS</t>
  </si>
  <si>
    <t>MUSEE</t>
  </si>
  <si>
    <t>EXPO IENA</t>
  </si>
  <si>
    <t>EXPO GPB</t>
  </si>
  <si>
    <t>JUM IENA</t>
  </si>
  <si>
    <t>JUM GPB</t>
  </si>
  <si>
    <t>GROUPE</t>
  </si>
  <si>
    <t>PREVENTES</t>
  </si>
  <si>
    <t>SCOLAIRES</t>
  </si>
  <si>
    <t>- 18 ANS</t>
  </si>
  <si>
    <t>18/25 ANS CEE</t>
  </si>
  <si>
    <t>TOTAL PAYANTS</t>
  </si>
  <si>
    <t>TOTAL GRATUITS</t>
  </si>
  <si>
    <t>TOTAL VISITEURS</t>
  </si>
  <si>
    <t>EXPOSITION</t>
  </si>
  <si>
    <t>Commentaires</t>
  </si>
  <si>
    <t>Billets simples</t>
  </si>
  <si>
    <t>fev 2011</t>
  </si>
  <si>
    <t xml:space="preserve"> </t>
  </si>
  <si>
    <t>www</t>
  </si>
  <si>
    <t>xxx</t>
  </si>
  <si>
    <t>yyy</t>
  </si>
  <si>
    <t>zzz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</si>
</sst>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  <numFmt numFmtId="177" formatCode="[$-F800]dddd\,\ mmmm\ dd\,\ yyyy"/>
    <numFmt numFmtId="178" formatCode="[$-40C]mmmm\-yy;@"/>
    <numFmt numFmtId="179" formatCode="[$-40C]mmm\-yy;@"/>
    <numFmt numFmtId="180" formatCode="0.0%"/>
    <numFmt numFmtId="181" formatCode="0.000"/>
    <numFmt numFmtId="182" formatCode="#,##0.0"/>
    <numFmt numFmtId="183" formatCode="_-* #,##0.00\ [$€]_-;\-* #,##0.00\ [$€]_-;_-* &quot;-&quot;??\ [$€]_-;_-@_-"/>
    <numFmt numFmtId="184" formatCode="_-* #,##0.00\ [$€]_-;\-* #,##0.00\ [$€]_-;_-* \-??\ [$€]_-;_-@_-"/>
    <numFmt numFmtId="185" formatCode="#,##0.00\ _€"/>
    <numFmt numFmtId="186" formatCode="_-* #,##0\ [$€]_-;\-* #,##0\ [$€]_-;_-* \-??\ [$€]_-;_-@_-"/>
    <numFmt numFmtId="187" formatCode="#,##0\ &quot;€&quot;"/>
    <numFmt numFmtId="188" formatCode="#,##0.00\ &quot;€&quot;"/>
    <numFmt numFmtId="189" formatCode="#,##0_ ;\-#,##0\ "/>
    <numFmt numFmtId="190" formatCode="#,##0\ _€"/>
    <numFmt numFmtId="191" formatCode="#,##0.00_);\-#,##0.00"/>
    <numFmt numFmtId="192" formatCode="dd/mm/yyyy"/>
    <numFmt numFmtId="193" formatCode="#,##0.000000000"/>
    <numFmt numFmtId="194" formatCode="#,##0.0000000000\ _€"/>
    <numFmt numFmtId="195" formatCode="_-* #,##0.00\ [$€-81D]_-;\-* #,##0.00\ [$€-81D]_-;_-* &quot;-&quot;??\ [$€-81D]_-;_-@_-"/>
    <numFmt numFmtId="196" formatCode="#,##0_ ;[Red]\-#,##0\ "/>
    <numFmt numFmtId="197" formatCode="#,##0.0\ &quot;€&quot;"/>
    <numFmt numFmtId="198" formatCode="hh&quot;:&quot;mm"/>
    <numFmt numFmtId="199" formatCode="0.0"/>
    <numFmt numFmtId="200" formatCode="#,##0.00_ ;\-#,##0.00\ "/>
    <numFmt numFmtId="201" formatCode="0#,##0"/>
    <numFmt numFmtId="202" formatCode="_-* #,##0\ _F_-;\-* #,##0\ _F_-;_-* &quot;-&quot;??\ _F_-;_-@_-"/>
    <numFmt numFmtId="203" formatCode="dd&quot;/&quot;mm&quot;/&quot;yyyy"/>
    <numFmt numFmtId="204" formatCode="_-* #,##0.0\ _€_-;\-* #,##0.0\ _€_-;_-* &quot;-&quot;\ _€_-;_-@_-"/>
    <numFmt numFmtId="205" formatCode="_-* #,##0.000\ _€_-;\-* #,##0.000\ _€_-;_-* &quot;-&quot;\ _€_-;_-@_-"/>
    <numFmt numFmtId="206" formatCode="_-* #,##0.0\ _€_-;\-* #,##0.0\ _€_-;_-* &quot;-&quot;?\ _€_-;_-@_-"/>
    <numFmt numFmtId="207" formatCode="#,##0.0_ ;\-#,##0.0\ "/>
    <numFmt numFmtId="208" formatCode="#,##0.00_ ;[Red]\-#,##0.00\ "/>
    <numFmt numFmtId="209" formatCode="#,##0.000"/>
    <numFmt numFmtId="210" formatCode="#,##0.0000"/>
    <numFmt numFmtId="211" formatCode="hh\:mm\:\ "/>
    <numFmt numFmtId="212" formatCode="0.00_ ;[Red]\-0.00\ "/>
    <numFmt numFmtId="213" formatCode="_-* #,##0.00&quot; €&quot;_-;\-* #,##0.00&quot; €&quot;_-;_-* \-??&quot; €&quot;_-;_-@_-"/>
    <numFmt numFmtId="214" formatCode="d/m;@"/>
  </numFmts>
  <fonts count="31">
    <font>
      <sz val="10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25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26" xfId="0" applyFont="1" applyFill="1" applyBorder="1" applyAlignment="1">
      <alignment vertical="center"/>
    </xf>
    <xf numFmtId="0" fontId="0" fillId="25" borderId="27" xfId="0" applyFont="1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3" fillId="26" borderId="27" xfId="0" applyFont="1" applyFill="1" applyBorder="1" applyAlignment="1">
      <alignment vertical="center"/>
    </xf>
    <xf numFmtId="0" fontId="3" fillId="26" borderId="23" xfId="0" applyFont="1" applyFill="1" applyBorder="1" applyAlignment="1">
      <alignment vertical="center"/>
    </xf>
    <xf numFmtId="0" fontId="3" fillId="26" borderId="26" xfId="0" applyFont="1" applyFill="1" applyBorder="1" applyAlignment="1">
      <alignment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/>
    </xf>
    <xf numFmtId="0" fontId="4" fillId="26" borderId="26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27" xfId="0" applyFont="1" applyFill="1" applyBorder="1" applyAlignment="1">
      <alignment horizontal="center" vertical="center"/>
    </xf>
    <xf numFmtId="177" fontId="0" fillId="26" borderId="19" xfId="0" applyNumberFormat="1" applyFill="1" applyBorder="1" applyAlignment="1">
      <alignment vertical="center"/>
    </xf>
    <xf numFmtId="177" fontId="0" fillId="26" borderId="21" xfId="0" applyNumberFormat="1" applyFill="1" applyBorder="1" applyAlignment="1">
      <alignment vertical="center"/>
    </xf>
    <xf numFmtId="0" fontId="4" fillId="26" borderId="28" xfId="0" applyFont="1" applyFill="1" applyBorder="1" applyAlignment="1">
      <alignment horizontal="center" vertical="center"/>
    </xf>
    <xf numFmtId="178" fontId="4" fillId="26" borderId="28" xfId="0" applyNumberFormat="1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vertical="center"/>
    </xf>
    <xf numFmtId="0" fontId="3" fillId="26" borderId="20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26" borderId="21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25" borderId="29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6" fillId="24" borderId="30" xfId="55" applyFont="1" applyFill="1" applyBorder="1" applyAlignment="1">
      <alignment horizontal="right" vertical="center"/>
      <protection/>
    </xf>
    <xf numFmtId="0" fontId="0" fillId="24" borderId="31" xfId="0" applyFill="1" applyBorder="1" applyAlignment="1">
      <alignment vertical="center"/>
    </xf>
    <xf numFmtId="0" fontId="2" fillId="24" borderId="32" xfId="54" applyFont="1" applyFill="1" applyBorder="1" applyAlignment="1">
      <alignment horizontal="right" vertical="center"/>
      <protection/>
    </xf>
    <xf numFmtId="0" fontId="0" fillId="24" borderId="33" xfId="0" applyFill="1" applyBorder="1" applyAlignment="1">
      <alignment vertical="center"/>
    </xf>
    <xf numFmtId="0" fontId="2" fillId="24" borderId="34" xfId="54" applyFont="1" applyFill="1" applyBorder="1" applyAlignment="1">
      <alignment horizontal="right" vertical="center"/>
      <protection/>
    </xf>
    <xf numFmtId="0" fontId="0" fillId="24" borderId="35" xfId="0" applyFill="1" applyBorder="1" applyAlignment="1">
      <alignment vertical="center"/>
    </xf>
    <xf numFmtId="0" fontId="0" fillId="20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" fontId="0" fillId="20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214" fontId="3" fillId="20" borderId="36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20" borderId="28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vertical="center"/>
    </xf>
    <xf numFmtId="0" fontId="3" fillId="22" borderId="37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vertical="center"/>
    </xf>
    <xf numFmtId="0" fontId="3" fillId="24" borderId="22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3" fillId="22" borderId="17" xfId="0" applyFont="1" applyFill="1" applyBorder="1" applyAlignment="1">
      <alignment vertical="center"/>
    </xf>
    <xf numFmtId="0" fontId="3" fillId="22" borderId="38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vertical="center"/>
    </xf>
    <xf numFmtId="0" fontId="3" fillId="24" borderId="26" xfId="0" applyFont="1" applyFill="1" applyBorder="1" applyAlignment="1">
      <alignment vertical="center"/>
    </xf>
    <xf numFmtId="0" fontId="3" fillId="22" borderId="18" xfId="0" applyFont="1" applyFill="1" applyBorder="1" applyAlignment="1">
      <alignment vertical="center"/>
    </xf>
    <xf numFmtId="0" fontId="3" fillId="22" borderId="14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2" borderId="19" xfId="0" applyFont="1" applyFill="1" applyBorder="1" applyAlignment="1">
      <alignment vertical="center"/>
    </xf>
    <xf numFmtId="0" fontId="3" fillId="22" borderId="39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vertical="center"/>
    </xf>
    <xf numFmtId="0" fontId="3" fillId="24" borderId="23" xfId="0" applyFont="1" applyFill="1" applyBorder="1" applyAlignment="1">
      <alignment vertical="center"/>
    </xf>
    <xf numFmtId="0" fontId="3" fillId="22" borderId="20" xfId="0" applyFont="1" applyFill="1" applyBorder="1" applyAlignment="1">
      <alignment vertical="center"/>
    </xf>
    <xf numFmtId="0" fontId="3" fillId="22" borderId="16" xfId="0" applyFont="1" applyFill="1" applyBorder="1" applyAlignment="1">
      <alignment vertical="center"/>
    </xf>
    <xf numFmtId="0" fontId="3" fillId="22" borderId="11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vertical="center"/>
    </xf>
    <xf numFmtId="0" fontId="3" fillId="24" borderId="27" xfId="0" applyFont="1" applyFill="1" applyBorder="1" applyAlignment="1">
      <alignment vertical="center"/>
    </xf>
    <xf numFmtId="0" fontId="3" fillId="22" borderId="21" xfId="0" applyFont="1" applyFill="1" applyBorder="1" applyAlignment="1">
      <alignment vertical="center"/>
    </xf>
    <xf numFmtId="0" fontId="3" fillId="22" borderId="14" xfId="0" applyFont="1" applyFill="1" applyBorder="1" applyAlignment="1" quotePrefix="1">
      <alignment vertical="center"/>
    </xf>
    <xf numFmtId="0" fontId="4" fillId="22" borderId="12" xfId="0" applyFont="1" applyFill="1" applyBorder="1" applyAlignment="1">
      <alignment vertical="center"/>
    </xf>
    <xf numFmtId="0" fontId="4" fillId="22" borderId="22" xfId="0" applyFont="1" applyFill="1" applyBorder="1" applyAlignment="1">
      <alignment horizontal="center" vertical="center"/>
    </xf>
    <xf numFmtId="0" fontId="4" fillId="22" borderId="22" xfId="0" applyFont="1" applyFill="1" applyBorder="1" applyAlignment="1">
      <alignment vertical="center"/>
    </xf>
    <xf numFmtId="0" fontId="4" fillId="22" borderId="17" xfId="0" applyFont="1" applyFill="1" applyBorder="1" applyAlignment="1">
      <alignment vertical="center"/>
    </xf>
    <xf numFmtId="0" fontId="4" fillId="22" borderId="14" xfId="0" applyFont="1" applyFill="1" applyBorder="1" applyAlignment="1">
      <alignment vertical="center"/>
    </xf>
    <xf numFmtId="0" fontId="4" fillId="22" borderId="0" xfId="0" applyFont="1" applyFill="1" applyBorder="1" applyAlignment="1">
      <alignment horizontal="center" vertical="center"/>
    </xf>
    <xf numFmtId="0" fontId="4" fillId="22" borderId="0" xfId="0" applyFont="1" applyFill="1" applyBorder="1" applyAlignment="1">
      <alignment vertical="center"/>
    </xf>
    <xf numFmtId="0" fontId="4" fillId="22" borderId="19" xfId="0" applyFont="1" applyFill="1" applyBorder="1" applyAlignment="1">
      <alignment vertical="center"/>
    </xf>
    <xf numFmtId="0" fontId="30" fillId="22" borderId="16" xfId="0" applyFont="1" applyFill="1" applyBorder="1" applyAlignment="1">
      <alignment vertical="center"/>
    </xf>
    <xf numFmtId="0" fontId="30" fillId="22" borderId="27" xfId="0" applyFont="1" applyFill="1" applyBorder="1" applyAlignment="1">
      <alignment horizontal="center" vertical="center"/>
    </xf>
    <xf numFmtId="0" fontId="30" fillId="22" borderId="27" xfId="0" applyFont="1" applyFill="1" applyBorder="1" applyAlignment="1">
      <alignment vertical="center"/>
    </xf>
    <xf numFmtId="0" fontId="30" fillId="22" borderId="21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 textRotation="90"/>
    </xf>
    <xf numFmtId="0" fontId="3" fillId="24" borderId="0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30" fillId="4" borderId="16" xfId="0" applyFont="1" applyFill="1" applyBorder="1" applyAlignment="1">
      <alignment vertical="center"/>
    </xf>
    <xf numFmtId="0" fontId="30" fillId="4" borderId="27" xfId="0" applyFont="1" applyFill="1" applyBorder="1" applyAlignment="1">
      <alignment horizontal="center" vertical="center"/>
    </xf>
    <xf numFmtId="0" fontId="30" fillId="4" borderId="27" xfId="0" applyFont="1" applyFill="1" applyBorder="1" applyAlignment="1">
      <alignment vertical="center"/>
    </xf>
    <xf numFmtId="0" fontId="30" fillId="4" borderId="21" xfId="0" applyFont="1" applyFill="1" applyBorder="1" applyAlignment="1">
      <alignment vertical="center"/>
    </xf>
    <xf numFmtId="0" fontId="3" fillId="25" borderId="37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vertical="center"/>
    </xf>
    <xf numFmtId="0" fontId="3" fillId="25" borderId="38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vertical="center"/>
    </xf>
    <xf numFmtId="0" fontId="3" fillId="25" borderId="39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vertical="center"/>
    </xf>
    <xf numFmtId="0" fontId="3" fillId="25" borderId="16" xfId="0" applyFont="1" applyFill="1" applyBorder="1" applyAlignment="1">
      <alignment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21" xfId="0" applyFont="1" applyFill="1" applyBorder="1" applyAlignment="1">
      <alignment vertical="center"/>
    </xf>
    <xf numFmtId="0" fontId="4" fillId="25" borderId="12" xfId="0" applyFont="1" applyFill="1" applyBorder="1" applyAlignment="1">
      <alignment vertical="center"/>
    </xf>
    <xf numFmtId="0" fontId="4" fillId="25" borderId="22" xfId="0" applyFont="1" applyFill="1" applyBorder="1" applyAlignment="1">
      <alignment horizontal="center" vertical="center"/>
    </xf>
    <xf numFmtId="0" fontId="4" fillId="25" borderId="22" xfId="0" applyFont="1" applyFill="1" applyBorder="1" applyAlignment="1">
      <alignment vertical="center"/>
    </xf>
    <xf numFmtId="0" fontId="4" fillId="25" borderId="17" xfId="0" applyFont="1" applyFill="1" applyBorder="1" applyAlignment="1">
      <alignment vertical="center"/>
    </xf>
    <xf numFmtId="0" fontId="4" fillId="25" borderId="14" xfId="0" applyFont="1" applyFill="1" applyBorder="1" applyAlignment="1">
      <alignment vertical="center"/>
    </xf>
    <xf numFmtId="0" fontId="4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vertical="center"/>
    </xf>
    <xf numFmtId="0" fontId="4" fillId="25" borderId="19" xfId="0" applyFont="1" applyFill="1" applyBorder="1" applyAlignment="1">
      <alignment vertical="center"/>
    </xf>
    <xf numFmtId="0" fontId="30" fillId="25" borderId="16" xfId="0" applyFont="1" applyFill="1" applyBorder="1" applyAlignment="1">
      <alignment vertical="center"/>
    </xf>
    <xf numFmtId="0" fontId="30" fillId="25" borderId="27" xfId="0" applyFont="1" applyFill="1" applyBorder="1" applyAlignment="1">
      <alignment horizontal="center" vertical="center"/>
    </xf>
    <xf numFmtId="0" fontId="30" fillId="25" borderId="27" xfId="0" applyFont="1" applyFill="1" applyBorder="1" applyAlignment="1">
      <alignment vertical="center"/>
    </xf>
    <xf numFmtId="0" fontId="30" fillId="25" borderId="21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vertical="center"/>
    </xf>
    <xf numFmtId="0" fontId="3" fillId="22" borderId="16" xfId="0" applyFont="1" applyFill="1" applyBorder="1" applyAlignment="1">
      <alignment vertical="center"/>
    </xf>
    <xf numFmtId="0" fontId="3" fillId="25" borderId="12" xfId="0" applyFont="1" applyFill="1" applyBorder="1" applyAlignment="1">
      <alignment vertical="center"/>
    </xf>
    <xf numFmtId="0" fontId="3" fillId="25" borderId="14" xfId="0" applyFont="1" applyFill="1" applyBorder="1" applyAlignment="1">
      <alignment vertical="center"/>
    </xf>
    <xf numFmtId="178" fontId="3" fillId="20" borderId="36" xfId="0" applyNumberFormat="1" applyFont="1" applyFill="1" applyBorder="1" applyAlignment="1">
      <alignment horizontal="center" vertical="center" wrapText="1"/>
    </xf>
    <xf numFmtId="178" fontId="3" fillId="20" borderId="40" xfId="0" applyNumberFormat="1" applyFont="1" applyFill="1" applyBorder="1" applyAlignment="1">
      <alignment horizontal="center" vertical="center" wrapText="1"/>
    </xf>
    <xf numFmtId="178" fontId="3" fillId="20" borderId="41" xfId="0" applyNumberFormat="1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 textRotation="90"/>
    </xf>
    <xf numFmtId="0" fontId="4" fillId="22" borderId="19" xfId="0" applyFont="1" applyFill="1" applyBorder="1" applyAlignment="1">
      <alignment horizontal="center" vertical="center" textRotation="90"/>
    </xf>
    <xf numFmtId="0" fontId="4" fillId="22" borderId="21" xfId="0" applyFont="1" applyFill="1" applyBorder="1" applyAlignment="1">
      <alignment horizontal="center" vertical="center" textRotation="90"/>
    </xf>
    <xf numFmtId="0" fontId="4" fillId="4" borderId="17" xfId="0" applyFont="1" applyFill="1" applyBorder="1" applyAlignment="1">
      <alignment horizontal="center" vertical="center" textRotation="90"/>
    </xf>
    <xf numFmtId="0" fontId="4" fillId="4" borderId="19" xfId="0" applyFont="1" applyFill="1" applyBorder="1" applyAlignment="1">
      <alignment horizontal="center" vertical="center" textRotation="90"/>
    </xf>
    <xf numFmtId="0" fontId="4" fillId="4" borderId="21" xfId="0" applyFont="1" applyFill="1" applyBorder="1" applyAlignment="1">
      <alignment horizontal="center" vertical="center" textRotation="90"/>
    </xf>
    <xf numFmtId="0" fontId="4" fillId="25" borderId="17" xfId="0" applyFont="1" applyFill="1" applyBorder="1" applyAlignment="1">
      <alignment horizontal="center" vertical="center" textRotation="90"/>
    </xf>
    <xf numFmtId="0" fontId="4" fillId="25" borderId="19" xfId="0" applyFont="1" applyFill="1" applyBorder="1" applyAlignment="1">
      <alignment horizontal="center" vertical="center" textRotation="90"/>
    </xf>
    <xf numFmtId="0" fontId="4" fillId="25" borderId="21" xfId="0" applyFont="1" applyFill="1" applyBorder="1" applyAlignment="1">
      <alignment horizontal="center" vertical="center" textRotation="90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22" borderId="12" xfId="0" applyFont="1" applyFill="1" applyBorder="1" applyAlignment="1">
      <alignment vertical="center"/>
    </xf>
    <xf numFmtId="0" fontId="3" fillId="22" borderId="13" xfId="0" applyFont="1" applyFill="1" applyBorder="1" applyAlignment="1">
      <alignment vertical="center"/>
    </xf>
    <xf numFmtId="0" fontId="3" fillId="22" borderId="14" xfId="0" applyFont="1" applyFill="1" applyBorder="1" applyAlignment="1">
      <alignment vertical="center"/>
    </xf>
    <xf numFmtId="0" fontId="3" fillId="22" borderId="15" xfId="0" applyFont="1" applyFill="1" applyBorder="1" applyAlignment="1">
      <alignment vertical="center"/>
    </xf>
    <xf numFmtId="0" fontId="3" fillId="25" borderId="15" xfId="0" applyFont="1" applyFill="1" applyBorder="1" applyAlignment="1">
      <alignment vertical="center"/>
    </xf>
    <xf numFmtId="0" fontId="3" fillId="25" borderId="13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0" fillId="4" borderId="2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0" fillId="25" borderId="22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27" xfId="0" applyFont="1" applyFill="1" applyBorder="1" applyAlignment="1">
      <alignment vertical="center"/>
    </xf>
    <xf numFmtId="0" fontId="4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6" xfId="0" applyFont="1" applyFill="1" applyBorder="1" applyAlignment="1">
      <alignment vertical="center"/>
    </xf>
    <xf numFmtId="0" fontId="4" fillId="26" borderId="27" xfId="0" applyFont="1" applyFill="1" applyBorder="1" applyAlignment="1">
      <alignment vertical="center"/>
    </xf>
    <xf numFmtId="178" fontId="3" fillId="20" borderId="16" xfId="0" applyNumberFormat="1" applyFont="1" applyFill="1" applyBorder="1" applyAlignment="1">
      <alignment horizontal="center" vertical="center" wrapText="1"/>
    </xf>
    <xf numFmtId="178" fontId="3" fillId="20" borderId="27" xfId="0" applyNumberFormat="1" applyFont="1" applyFill="1" applyBorder="1" applyAlignment="1">
      <alignment horizontal="center" vertical="center" wrapText="1"/>
    </xf>
    <xf numFmtId="178" fontId="3" fillId="20" borderId="11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vertical="center"/>
    </xf>
    <xf numFmtId="0" fontId="4" fillId="26" borderId="23" xfId="0" applyFont="1" applyFill="1" applyBorder="1" applyAlignment="1">
      <alignment vertical="center"/>
    </xf>
    <xf numFmtId="0" fontId="4" fillId="26" borderId="13" xfId="0" applyFont="1" applyFill="1" applyBorder="1" applyAlignment="1">
      <alignment vertical="center"/>
    </xf>
    <xf numFmtId="0" fontId="4" fillId="26" borderId="26" xfId="0" applyFont="1" applyFill="1" applyBorder="1" applyAlignment="1">
      <alignment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EPA MUSEE GUIMET 2011" xfId="52"/>
    <cellStyle name="Neutre" xfId="53"/>
    <cellStyle name="Normal_Classeur1" xfId="54"/>
    <cellStyle name="Normal_SUIVI EPA MUSEE GUIME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rossais\Local%20Settings\Temporary%20Internet%20Files\OLKAF\Fiche%20financi&#232;res%20expositions%20Or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P"/>
      <sheetName val="Trésorer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E A"/>
      <sheetName val="ANNEX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G66"/>
  <sheetViews>
    <sheetView tabSelected="1" zoomScale="55" zoomScaleNormal="55" workbookViewId="0" topLeftCell="A1">
      <pane xSplit="3" ySplit="1" topLeftCell="D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H22" sqref="AH22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5.7109375" style="1" customWidth="1"/>
    <col min="4" max="4" width="11.8515625" style="0" customWidth="1"/>
    <col min="5" max="30" width="8.7109375" style="0" customWidth="1"/>
    <col min="31" max="31" width="3.7109375" style="0" customWidth="1"/>
    <col min="32" max="32" width="10.7109375" style="0" customWidth="1"/>
  </cols>
  <sheetData>
    <row r="1" spans="1:33" s="77" customFormat="1" ht="30" customHeight="1" thickBot="1">
      <c r="A1" s="184" t="s">
        <v>30</v>
      </c>
      <c r="B1" s="185"/>
      <c r="C1" s="186"/>
      <c r="D1" s="86">
        <v>40576</v>
      </c>
      <c r="E1" s="86">
        <v>40577</v>
      </c>
      <c r="F1" s="86">
        <v>40578</v>
      </c>
      <c r="G1" s="86">
        <v>40579</v>
      </c>
      <c r="H1" s="86">
        <v>40580</v>
      </c>
      <c r="I1" s="86">
        <v>40581</v>
      </c>
      <c r="J1" s="86">
        <v>40582</v>
      </c>
      <c r="K1" s="86">
        <v>40583</v>
      </c>
      <c r="L1" s="86">
        <v>40584</v>
      </c>
      <c r="M1" s="86">
        <v>40585</v>
      </c>
      <c r="N1" s="86">
        <v>40586</v>
      </c>
      <c r="O1" s="86">
        <v>40587</v>
      </c>
      <c r="P1" s="86">
        <v>40588</v>
      </c>
      <c r="Q1" s="86">
        <v>40589</v>
      </c>
      <c r="R1" s="86">
        <v>40590</v>
      </c>
      <c r="S1" s="86">
        <v>40591</v>
      </c>
      <c r="T1" s="86">
        <v>40592</v>
      </c>
      <c r="U1" s="86">
        <v>40593</v>
      </c>
      <c r="V1" s="86">
        <v>40594</v>
      </c>
      <c r="W1" s="86">
        <v>40595</v>
      </c>
      <c r="X1" s="86">
        <v>40596</v>
      </c>
      <c r="Y1" s="86">
        <v>40597</v>
      </c>
      <c r="Z1" s="86">
        <v>40598</v>
      </c>
      <c r="AA1" s="86">
        <v>40599</v>
      </c>
      <c r="AB1" s="86">
        <v>40600</v>
      </c>
      <c r="AC1" s="86">
        <v>40601</v>
      </c>
      <c r="AD1" s="86">
        <v>40602</v>
      </c>
      <c r="AE1" s="87"/>
      <c r="AF1" s="88" t="s">
        <v>8</v>
      </c>
      <c r="AG1" s="80"/>
    </row>
    <row r="2" spans="1:33" s="3" customFormat="1" ht="15" customHeight="1">
      <c r="A2" s="187" t="s">
        <v>0</v>
      </c>
      <c r="B2" s="201" t="s">
        <v>14</v>
      </c>
      <c r="C2" s="90" t="s">
        <v>1</v>
      </c>
      <c r="D2" s="91">
        <v>85</v>
      </c>
      <c r="E2" s="92">
        <v>58</v>
      </c>
      <c r="F2" s="92">
        <v>72</v>
      </c>
      <c r="G2" s="92">
        <v>117</v>
      </c>
      <c r="H2" s="92"/>
      <c r="I2" s="92">
        <v>82</v>
      </c>
      <c r="J2" s="92"/>
      <c r="K2" s="92">
        <v>96</v>
      </c>
      <c r="L2" s="92">
        <v>50</v>
      </c>
      <c r="M2" s="92">
        <v>80</v>
      </c>
      <c r="N2" s="92">
        <v>223</v>
      </c>
      <c r="O2" s="92">
        <v>264</v>
      </c>
      <c r="P2" s="92">
        <v>102</v>
      </c>
      <c r="Q2" s="92"/>
      <c r="R2" s="92">
        <v>97</v>
      </c>
      <c r="S2" s="92">
        <v>96</v>
      </c>
      <c r="T2" s="92">
        <v>101</v>
      </c>
      <c r="U2" s="92">
        <v>180</v>
      </c>
      <c r="V2" s="92">
        <v>223</v>
      </c>
      <c r="W2" s="92">
        <v>147</v>
      </c>
      <c r="X2" s="92"/>
      <c r="Y2" s="92">
        <v>169</v>
      </c>
      <c r="Z2" s="92">
        <v>176</v>
      </c>
      <c r="AA2" s="92">
        <v>161</v>
      </c>
      <c r="AB2" s="92">
        <v>211</v>
      </c>
      <c r="AC2" s="92">
        <v>224</v>
      </c>
      <c r="AD2" s="92">
        <v>148</v>
      </c>
      <c r="AE2" s="93"/>
      <c r="AF2" s="94">
        <f aca="true" t="shared" si="0" ref="AF2:AF21">SUM(D2:AD2)</f>
        <v>3162</v>
      </c>
      <c r="AG2" s="81"/>
    </row>
    <row r="3" spans="1:33" s="3" customFormat="1" ht="15" customHeight="1">
      <c r="A3" s="188"/>
      <c r="B3" s="202"/>
      <c r="C3" s="95" t="s">
        <v>2</v>
      </c>
      <c r="D3" s="96">
        <v>12</v>
      </c>
      <c r="E3" s="97">
        <v>24</v>
      </c>
      <c r="F3" s="97">
        <v>56</v>
      </c>
      <c r="G3" s="97">
        <v>31</v>
      </c>
      <c r="H3" s="97"/>
      <c r="I3" s="97">
        <v>25</v>
      </c>
      <c r="J3" s="97"/>
      <c r="K3" s="97">
        <v>16</v>
      </c>
      <c r="L3" s="97">
        <v>10</v>
      </c>
      <c r="M3" s="97">
        <v>13</v>
      </c>
      <c r="N3" s="97">
        <v>34</v>
      </c>
      <c r="O3" s="97">
        <v>80</v>
      </c>
      <c r="P3" s="97">
        <v>18</v>
      </c>
      <c r="Q3" s="97"/>
      <c r="R3" s="97">
        <v>27</v>
      </c>
      <c r="S3" s="97">
        <v>44</v>
      </c>
      <c r="T3" s="97">
        <v>13</v>
      </c>
      <c r="U3" s="97">
        <v>17</v>
      </c>
      <c r="V3" s="97">
        <v>45</v>
      </c>
      <c r="W3" s="97">
        <v>17</v>
      </c>
      <c r="X3" s="97"/>
      <c r="Y3" s="97">
        <v>24</v>
      </c>
      <c r="Z3" s="97">
        <v>10</v>
      </c>
      <c r="AA3" s="97">
        <v>20</v>
      </c>
      <c r="AB3" s="97">
        <v>31</v>
      </c>
      <c r="AC3" s="97">
        <v>26</v>
      </c>
      <c r="AD3" s="97">
        <v>18</v>
      </c>
      <c r="AE3" s="93"/>
      <c r="AF3" s="98">
        <f t="shared" si="0"/>
        <v>611</v>
      </c>
      <c r="AG3" s="81"/>
    </row>
    <row r="4" spans="1:33" s="3" customFormat="1" ht="15" customHeight="1">
      <c r="A4" s="188"/>
      <c r="B4" s="203" t="s">
        <v>19</v>
      </c>
      <c r="C4" s="100" t="s">
        <v>1</v>
      </c>
      <c r="D4" s="101"/>
      <c r="E4" s="102">
        <v>43</v>
      </c>
      <c r="F4" s="102">
        <v>62</v>
      </c>
      <c r="G4" s="102">
        <v>74</v>
      </c>
      <c r="H4" s="102"/>
      <c r="I4" s="102">
        <v>78</v>
      </c>
      <c r="J4" s="102"/>
      <c r="K4" s="102"/>
      <c r="L4" s="102">
        <v>30</v>
      </c>
      <c r="M4" s="102"/>
      <c r="N4" s="102"/>
      <c r="O4" s="102"/>
      <c r="P4" s="102">
        <v>58</v>
      </c>
      <c r="Q4" s="102"/>
      <c r="R4" s="102"/>
      <c r="S4" s="102">
        <v>29</v>
      </c>
      <c r="T4" s="102"/>
      <c r="U4" s="102"/>
      <c r="V4" s="102"/>
      <c r="W4" s="102">
        <v>21</v>
      </c>
      <c r="X4" s="102"/>
      <c r="Y4" s="102"/>
      <c r="Z4" s="102"/>
      <c r="AA4" s="102"/>
      <c r="AB4" s="102"/>
      <c r="AC4" s="102"/>
      <c r="AD4" s="102"/>
      <c r="AE4" s="93"/>
      <c r="AF4" s="103">
        <f t="shared" si="0"/>
        <v>395</v>
      </c>
      <c r="AG4" s="81"/>
    </row>
    <row r="5" spans="1:33" s="3" customFormat="1" ht="15" customHeight="1">
      <c r="A5" s="188"/>
      <c r="B5" s="203"/>
      <c r="C5" s="100" t="s">
        <v>2</v>
      </c>
      <c r="D5" s="101"/>
      <c r="E5" s="102">
        <v>42</v>
      </c>
      <c r="F5" s="102"/>
      <c r="G5" s="102" t="s">
        <v>31</v>
      </c>
      <c r="H5" s="102"/>
      <c r="I5" s="102"/>
      <c r="J5" s="102"/>
      <c r="K5" s="102"/>
      <c r="L5" s="102">
        <v>75</v>
      </c>
      <c r="M5" s="102"/>
      <c r="N5" s="102"/>
      <c r="O5" s="102"/>
      <c r="P5" s="102"/>
      <c r="Q5" s="102"/>
      <c r="R5" s="102"/>
      <c r="S5" s="102"/>
      <c r="T5" s="102"/>
      <c r="U5" s="102">
        <v>70</v>
      </c>
      <c r="V5" s="102"/>
      <c r="W5" s="102"/>
      <c r="X5" s="102"/>
      <c r="Y5" s="102"/>
      <c r="Z5" s="102"/>
      <c r="AA5" s="102"/>
      <c r="AB5" s="102"/>
      <c r="AC5" s="102"/>
      <c r="AD5" s="102"/>
      <c r="AE5" s="93"/>
      <c r="AF5" s="103">
        <f t="shared" si="0"/>
        <v>187</v>
      </c>
      <c r="AG5" s="81"/>
    </row>
    <row r="6" spans="1:33" s="3" customFormat="1" ht="15" customHeight="1">
      <c r="A6" s="188"/>
      <c r="B6" s="204" t="s">
        <v>10</v>
      </c>
      <c r="C6" s="104"/>
      <c r="D6" s="10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93"/>
      <c r="AF6" s="107">
        <f t="shared" si="0"/>
        <v>0</v>
      </c>
      <c r="AG6" s="81"/>
    </row>
    <row r="7" spans="1:33" s="3" customFormat="1" ht="15" customHeight="1">
      <c r="A7" s="188"/>
      <c r="B7" s="202"/>
      <c r="C7" s="95" t="s">
        <v>2</v>
      </c>
      <c r="D7" s="96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3"/>
      <c r="AF7" s="98">
        <f t="shared" si="0"/>
        <v>0</v>
      </c>
      <c r="AG7" s="81"/>
    </row>
    <row r="8" spans="1:33" s="3" customFormat="1" ht="15" customHeight="1">
      <c r="A8" s="188"/>
      <c r="B8" s="203" t="s">
        <v>12</v>
      </c>
      <c r="C8" s="100" t="s">
        <v>1</v>
      </c>
      <c r="D8" s="105">
        <f>D27+D42</f>
        <v>0</v>
      </c>
      <c r="E8" s="106">
        <f aca="true" t="shared" si="1" ref="E8:AD8">E27+E42</f>
        <v>0</v>
      </c>
      <c r="F8" s="106">
        <f t="shared" si="1"/>
        <v>0</v>
      </c>
      <c r="G8" s="106">
        <f t="shared" si="1"/>
        <v>0</v>
      </c>
      <c r="H8" s="106">
        <f t="shared" si="1"/>
        <v>0</v>
      </c>
      <c r="I8" s="106">
        <f t="shared" si="1"/>
        <v>0</v>
      </c>
      <c r="J8" s="106">
        <f t="shared" si="1"/>
        <v>0</v>
      </c>
      <c r="K8" s="106">
        <f t="shared" si="1"/>
        <v>0</v>
      </c>
      <c r="L8" s="106">
        <f t="shared" si="1"/>
        <v>0</v>
      </c>
      <c r="M8" s="106">
        <f t="shared" si="1"/>
        <v>0</v>
      </c>
      <c r="N8" s="106">
        <f t="shared" si="1"/>
        <v>0</v>
      </c>
      <c r="O8" s="106">
        <f t="shared" si="1"/>
        <v>0</v>
      </c>
      <c r="P8" s="106">
        <f t="shared" si="1"/>
        <v>0</v>
      </c>
      <c r="Q8" s="106">
        <f t="shared" si="1"/>
        <v>0</v>
      </c>
      <c r="R8" s="106">
        <f t="shared" si="1"/>
        <v>0</v>
      </c>
      <c r="S8" s="106">
        <f t="shared" si="1"/>
        <v>0</v>
      </c>
      <c r="T8" s="106">
        <f t="shared" si="1"/>
        <v>0</v>
      </c>
      <c r="U8" s="106">
        <f t="shared" si="1"/>
        <v>0</v>
      </c>
      <c r="V8" s="106">
        <f t="shared" si="1"/>
        <v>0</v>
      </c>
      <c r="W8" s="106">
        <f t="shared" si="1"/>
        <v>0</v>
      </c>
      <c r="X8" s="106">
        <f t="shared" si="1"/>
        <v>0</v>
      </c>
      <c r="Y8" s="106">
        <f t="shared" si="1"/>
        <v>0</v>
      </c>
      <c r="Z8" s="106">
        <f t="shared" si="1"/>
        <v>0</v>
      </c>
      <c r="AA8" s="106">
        <f t="shared" si="1"/>
        <v>0</v>
      </c>
      <c r="AB8" s="106">
        <f t="shared" si="1"/>
        <v>0</v>
      </c>
      <c r="AC8" s="106">
        <f t="shared" si="1"/>
        <v>0</v>
      </c>
      <c r="AD8" s="106">
        <f t="shared" si="1"/>
        <v>0</v>
      </c>
      <c r="AE8" s="93"/>
      <c r="AF8" s="103">
        <f t="shared" si="0"/>
        <v>0</v>
      </c>
      <c r="AG8" s="81"/>
    </row>
    <row r="9" spans="1:33" s="3" customFormat="1" ht="15" customHeight="1">
      <c r="A9" s="188"/>
      <c r="B9" s="203"/>
      <c r="C9" s="100" t="s">
        <v>2</v>
      </c>
      <c r="D9" s="96">
        <f>D28+D43</f>
        <v>0</v>
      </c>
      <c r="E9" s="97">
        <f aca="true" t="shared" si="2" ref="E9:AD9">E28+E43</f>
        <v>0</v>
      </c>
      <c r="F9" s="97">
        <f t="shared" si="2"/>
        <v>0</v>
      </c>
      <c r="G9" s="97">
        <f t="shared" si="2"/>
        <v>0</v>
      </c>
      <c r="H9" s="97">
        <f t="shared" si="2"/>
        <v>0</v>
      </c>
      <c r="I9" s="97">
        <f t="shared" si="2"/>
        <v>0</v>
      </c>
      <c r="J9" s="97">
        <f t="shared" si="2"/>
        <v>0</v>
      </c>
      <c r="K9" s="97">
        <f t="shared" si="2"/>
        <v>0</v>
      </c>
      <c r="L9" s="97">
        <f t="shared" si="2"/>
        <v>0</v>
      </c>
      <c r="M9" s="97">
        <f t="shared" si="2"/>
        <v>0</v>
      </c>
      <c r="N9" s="97">
        <f t="shared" si="2"/>
        <v>0</v>
      </c>
      <c r="O9" s="97">
        <f t="shared" si="2"/>
        <v>0</v>
      </c>
      <c r="P9" s="97">
        <f t="shared" si="2"/>
        <v>0</v>
      </c>
      <c r="Q9" s="97">
        <f t="shared" si="2"/>
        <v>0</v>
      </c>
      <c r="R9" s="97">
        <f t="shared" si="2"/>
        <v>0</v>
      </c>
      <c r="S9" s="97">
        <f t="shared" si="2"/>
        <v>0</v>
      </c>
      <c r="T9" s="97">
        <f t="shared" si="2"/>
        <v>0</v>
      </c>
      <c r="U9" s="97">
        <f t="shared" si="2"/>
        <v>0</v>
      </c>
      <c r="V9" s="97">
        <f t="shared" si="2"/>
        <v>0</v>
      </c>
      <c r="W9" s="97">
        <f t="shared" si="2"/>
        <v>0</v>
      </c>
      <c r="X9" s="97">
        <f t="shared" si="2"/>
        <v>0</v>
      </c>
      <c r="Y9" s="97">
        <f t="shared" si="2"/>
        <v>0</v>
      </c>
      <c r="Z9" s="97">
        <f t="shared" si="2"/>
        <v>0</v>
      </c>
      <c r="AA9" s="97">
        <f t="shared" si="2"/>
        <v>0</v>
      </c>
      <c r="AB9" s="97">
        <f t="shared" si="2"/>
        <v>0</v>
      </c>
      <c r="AC9" s="97">
        <f t="shared" si="2"/>
        <v>0</v>
      </c>
      <c r="AD9" s="97">
        <f t="shared" si="2"/>
        <v>0</v>
      </c>
      <c r="AE9" s="93"/>
      <c r="AF9" s="103">
        <f t="shared" si="0"/>
        <v>0</v>
      </c>
      <c r="AG9" s="81"/>
    </row>
    <row r="10" spans="1:33" s="3" customFormat="1" ht="15" customHeight="1">
      <c r="A10" s="188"/>
      <c r="B10" s="204" t="s">
        <v>13</v>
      </c>
      <c r="C10" s="104" t="s">
        <v>1</v>
      </c>
      <c r="D10" s="105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93"/>
      <c r="AF10" s="107">
        <f t="shared" si="0"/>
        <v>0</v>
      </c>
      <c r="AG10" s="81"/>
    </row>
    <row r="11" spans="1:33" s="3" customFormat="1" ht="15" customHeight="1">
      <c r="A11" s="188"/>
      <c r="B11" s="202"/>
      <c r="C11" s="95" t="s">
        <v>2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3"/>
      <c r="AF11" s="98">
        <f t="shared" si="0"/>
        <v>0</v>
      </c>
      <c r="AG11" s="81"/>
    </row>
    <row r="12" spans="1:33" s="3" customFormat="1" ht="15" customHeight="1">
      <c r="A12" s="188"/>
      <c r="B12" s="204" t="s">
        <v>20</v>
      </c>
      <c r="C12" s="104" t="s">
        <v>1</v>
      </c>
      <c r="D12" s="105">
        <f>préventes!D52</f>
        <v>0</v>
      </c>
      <c r="E12" s="106">
        <f>préventes!E52</f>
        <v>0</v>
      </c>
      <c r="F12" s="106">
        <f>préventes!F52</f>
        <v>0</v>
      </c>
      <c r="G12" s="106">
        <f>préventes!G52</f>
        <v>0</v>
      </c>
      <c r="H12" s="106">
        <f>préventes!H52</f>
        <v>0</v>
      </c>
      <c r="I12" s="106">
        <f>préventes!I52</f>
        <v>0</v>
      </c>
      <c r="J12" s="106">
        <f>préventes!J52</f>
        <v>0</v>
      </c>
      <c r="K12" s="106">
        <f>préventes!K52</f>
        <v>0</v>
      </c>
      <c r="L12" s="106">
        <f>préventes!L52</f>
        <v>0</v>
      </c>
      <c r="M12" s="106">
        <f>préventes!M52</f>
        <v>0</v>
      </c>
      <c r="N12" s="106">
        <f>préventes!N52</f>
        <v>0</v>
      </c>
      <c r="O12" s="106">
        <f>préventes!O52</f>
        <v>1</v>
      </c>
      <c r="P12" s="106">
        <f>préventes!P52</f>
        <v>0</v>
      </c>
      <c r="Q12" s="106">
        <f>préventes!Q52</f>
        <v>0</v>
      </c>
      <c r="R12" s="106">
        <f>préventes!R52</f>
        <v>0</v>
      </c>
      <c r="S12" s="106">
        <f>préventes!S52</f>
        <v>0</v>
      </c>
      <c r="T12" s="106">
        <f>préventes!T52</f>
        <v>0</v>
      </c>
      <c r="U12" s="106">
        <f>préventes!U52</f>
        <v>7</v>
      </c>
      <c r="V12" s="106">
        <f>préventes!V52</f>
        <v>0</v>
      </c>
      <c r="W12" s="106">
        <f>préventes!W52</f>
        <v>2</v>
      </c>
      <c r="X12" s="106">
        <f>préventes!X52</f>
        <v>0</v>
      </c>
      <c r="Y12" s="106">
        <f>préventes!Y52</f>
        <v>0</v>
      </c>
      <c r="Z12" s="106">
        <f>préventes!Z52</f>
        <v>0</v>
      </c>
      <c r="AA12" s="106">
        <f>préventes!AA52</f>
        <v>2</v>
      </c>
      <c r="AB12" s="106">
        <v>2</v>
      </c>
      <c r="AC12" s="106">
        <f>préventes!AC52</f>
        <v>0</v>
      </c>
      <c r="AD12" s="106">
        <f>préventes!AD52</f>
        <v>3</v>
      </c>
      <c r="AE12" s="93"/>
      <c r="AF12" s="107">
        <f t="shared" si="0"/>
        <v>17</v>
      </c>
      <c r="AG12" s="81"/>
    </row>
    <row r="13" spans="1:33" s="3" customFormat="1" ht="15" customHeight="1" thickBot="1">
      <c r="A13" s="188"/>
      <c r="B13" s="181"/>
      <c r="C13" s="109" t="s">
        <v>2</v>
      </c>
      <c r="D13" s="110">
        <f>préventes!D53</f>
        <v>15</v>
      </c>
      <c r="E13" s="111">
        <f>préventes!E53</f>
        <v>17</v>
      </c>
      <c r="F13" s="111">
        <f>préventes!F53</f>
        <v>10</v>
      </c>
      <c r="G13" s="111">
        <f>préventes!G53</f>
        <v>12</v>
      </c>
      <c r="H13" s="111">
        <f>préventes!H53</f>
        <v>0</v>
      </c>
      <c r="I13" s="111">
        <f>préventes!I53</f>
        <v>9</v>
      </c>
      <c r="J13" s="111">
        <f>préventes!J53</f>
        <v>0</v>
      </c>
      <c r="K13" s="111">
        <f>préventes!K53</f>
        <v>2</v>
      </c>
      <c r="L13" s="111">
        <f>préventes!L53</f>
        <v>3</v>
      </c>
      <c r="M13" s="111">
        <f>préventes!M53</f>
        <v>9</v>
      </c>
      <c r="N13" s="111">
        <f>préventes!N53</f>
        <v>12</v>
      </c>
      <c r="O13" s="111">
        <f>préventes!O53</f>
        <v>13</v>
      </c>
      <c r="P13" s="111">
        <f>préventes!P53</f>
        <v>2</v>
      </c>
      <c r="Q13" s="111">
        <f>préventes!Q53</f>
        <v>0</v>
      </c>
      <c r="R13" s="111">
        <f>préventes!R53</f>
        <v>5</v>
      </c>
      <c r="S13" s="111">
        <f>préventes!S53</f>
        <v>16</v>
      </c>
      <c r="T13" s="111">
        <f>préventes!T53</f>
        <v>6</v>
      </c>
      <c r="U13" s="111">
        <f>préventes!U53</f>
        <v>24</v>
      </c>
      <c r="V13" s="111">
        <f>préventes!V53</f>
        <v>17</v>
      </c>
      <c r="W13" s="111">
        <f>préventes!W53</f>
        <v>12</v>
      </c>
      <c r="X13" s="111">
        <f>préventes!X53</f>
        <v>0</v>
      </c>
      <c r="Y13" s="111">
        <f>préventes!Y53</f>
        <v>6</v>
      </c>
      <c r="Z13" s="111">
        <f>préventes!Z53</f>
        <v>12</v>
      </c>
      <c r="AA13" s="111">
        <f>préventes!AA53</f>
        <v>19</v>
      </c>
      <c r="AB13" s="111">
        <v>13</v>
      </c>
      <c r="AC13" s="111">
        <v>14</v>
      </c>
      <c r="AD13" s="111">
        <f>préventes!AD53</f>
        <v>11</v>
      </c>
      <c r="AE13" s="93"/>
      <c r="AF13" s="112">
        <f t="shared" si="0"/>
        <v>259</v>
      </c>
      <c r="AG13" s="81"/>
    </row>
    <row r="14" spans="1:33" s="3" customFormat="1" ht="15" customHeight="1">
      <c r="A14" s="188"/>
      <c r="B14" s="89" t="s">
        <v>21</v>
      </c>
      <c r="C14" s="90"/>
      <c r="D14" s="91">
        <v>14</v>
      </c>
      <c r="E14" s="92">
        <v>148</v>
      </c>
      <c r="F14" s="92">
        <v>96</v>
      </c>
      <c r="G14" s="92">
        <v>97</v>
      </c>
      <c r="H14" s="92"/>
      <c r="I14" s="92">
        <v>102</v>
      </c>
      <c r="J14" s="92"/>
      <c r="K14" s="92">
        <v>96</v>
      </c>
      <c r="L14" s="92">
        <v>185</v>
      </c>
      <c r="M14" s="92">
        <v>252</v>
      </c>
      <c r="N14" s="92">
        <v>27</v>
      </c>
      <c r="O14" s="92"/>
      <c r="P14" s="92">
        <v>94</v>
      </c>
      <c r="Q14" s="92"/>
      <c r="R14" s="92">
        <v>85</v>
      </c>
      <c r="S14" s="92">
        <v>123</v>
      </c>
      <c r="T14" s="92">
        <v>90</v>
      </c>
      <c r="U14" s="92">
        <v>25</v>
      </c>
      <c r="V14" s="92"/>
      <c r="W14" s="92">
        <v>51</v>
      </c>
      <c r="X14" s="92"/>
      <c r="Y14" s="92">
        <v>27</v>
      </c>
      <c r="Z14" s="92">
        <v>49</v>
      </c>
      <c r="AA14" s="92">
        <v>141</v>
      </c>
      <c r="AB14" s="92"/>
      <c r="AC14" s="92"/>
      <c r="AD14" s="92">
        <v>238</v>
      </c>
      <c r="AE14" s="93"/>
      <c r="AF14" s="94">
        <f t="shared" si="0"/>
        <v>1940</v>
      </c>
      <c r="AG14" s="81"/>
    </row>
    <row r="15" spans="1:33" s="3" customFormat="1" ht="15" customHeight="1">
      <c r="A15" s="188"/>
      <c r="B15" s="113" t="s">
        <v>22</v>
      </c>
      <c r="C15" s="100"/>
      <c r="D15" s="101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>
        <v>12</v>
      </c>
      <c r="V15" s="102">
        <v>48</v>
      </c>
      <c r="W15" s="102">
        <v>56</v>
      </c>
      <c r="X15" s="102"/>
      <c r="Y15" s="102">
        <v>39</v>
      </c>
      <c r="Z15" s="102">
        <v>69</v>
      </c>
      <c r="AA15" s="102">
        <v>56</v>
      </c>
      <c r="AB15" s="102">
        <v>34</v>
      </c>
      <c r="AC15" s="102">
        <v>58</v>
      </c>
      <c r="AD15" s="102">
        <v>28</v>
      </c>
      <c r="AE15" s="93"/>
      <c r="AF15" s="103">
        <f t="shared" si="0"/>
        <v>400</v>
      </c>
      <c r="AG15" s="81"/>
    </row>
    <row r="16" spans="1:33" s="3" customFormat="1" ht="15" customHeight="1">
      <c r="A16" s="188"/>
      <c r="B16" s="99" t="s">
        <v>23</v>
      </c>
      <c r="C16" s="100"/>
      <c r="D16" s="101">
        <v>23</v>
      </c>
      <c r="E16" s="102">
        <v>18</v>
      </c>
      <c r="F16" s="102">
        <v>48</v>
      </c>
      <c r="G16" s="102">
        <v>62</v>
      </c>
      <c r="H16" s="102"/>
      <c r="I16" s="102">
        <v>25</v>
      </c>
      <c r="J16" s="102"/>
      <c r="K16" s="102">
        <v>17</v>
      </c>
      <c r="L16" s="102">
        <v>29</v>
      </c>
      <c r="M16" s="102">
        <v>32</v>
      </c>
      <c r="N16" s="102">
        <v>69</v>
      </c>
      <c r="O16" s="102">
        <v>56</v>
      </c>
      <c r="P16" s="102">
        <v>44</v>
      </c>
      <c r="Q16" s="102"/>
      <c r="R16" s="102">
        <v>23</v>
      </c>
      <c r="S16" s="102">
        <v>39</v>
      </c>
      <c r="T16" s="102">
        <v>28</v>
      </c>
      <c r="U16" s="102">
        <v>70</v>
      </c>
      <c r="V16" s="102">
        <v>66</v>
      </c>
      <c r="W16" s="102">
        <v>35</v>
      </c>
      <c r="X16" s="102"/>
      <c r="Y16" s="102">
        <v>29</v>
      </c>
      <c r="Z16" s="102">
        <v>51</v>
      </c>
      <c r="AA16" s="102">
        <v>33</v>
      </c>
      <c r="AB16" s="102">
        <v>80</v>
      </c>
      <c r="AC16" s="102">
        <v>57</v>
      </c>
      <c r="AD16" s="102">
        <v>58</v>
      </c>
      <c r="AE16" s="93"/>
      <c r="AF16" s="103">
        <f t="shared" si="0"/>
        <v>992</v>
      </c>
      <c r="AG16" s="81"/>
    </row>
    <row r="17" spans="1:33" s="3" customFormat="1" ht="15" customHeight="1">
      <c r="A17" s="188"/>
      <c r="B17" s="99" t="s">
        <v>9</v>
      </c>
      <c r="C17" s="100"/>
      <c r="D17" s="101">
        <v>7</v>
      </c>
      <c r="E17" s="102"/>
      <c r="F17" s="102">
        <v>6</v>
      </c>
      <c r="G17" s="102">
        <v>22</v>
      </c>
      <c r="H17" s="102"/>
      <c r="I17" s="102">
        <v>7</v>
      </c>
      <c r="J17" s="102"/>
      <c r="K17" s="102">
        <v>7</v>
      </c>
      <c r="L17" s="102">
        <v>7</v>
      </c>
      <c r="M17" s="102">
        <v>4</v>
      </c>
      <c r="N17" s="102">
        <v>6</v>
      </c>
      <c r="O17" s="102">
        <v>24</v>
      </c>
      <c r="P17" s="102">
        <v>20</v>
      </c>
      <c r="Q17" s="102"/>
      <c r="R17" s="102">
        <v>15</v>
      </c>
      <c r="S17" s="102">
        <v>18</v>
      </c>
      <c r="T17" s="102">
        <v>12</v>
      </c>
      <c r="U17" s="102">
        <v>8</v>
      </c>
      <c r="V17" s="102">
        <v>20</v>
      </c>
      <c r="W17" s="102">
        <v>26</v>
      </c>
      <c r="X17" s="102"/>
      <c r="Y17" s="102">
        <v>45</v>
      </c>
      <c r="Z17" s="102">
        <v>34</v>
      </c>
      <c r="AA17" s="102">
        <v>34</v>
      </c>
      <c r="AB17" s="102">
        <v>10</v>
      </c>
      <c r="AC17" s="102">
        <v>28</v>
      </c>
      <c r="AD17" s="102">
        <v>31</v>
      </c>
      <c r="AE17" s="93"/>
      <c r="AF17" s="103">
        <f t="shared" si="0"/>
        <v>391</v>
      </c>
      <c r="AG17" s="81"/>
    </row>
    <row r="18" spans="1:33" s="3" customFormat="1" ht="15" customHeight="1" thickBot="1">
      <c r="A18" s="188"/>
      <c r="B18" s="108" t="s">
        <v>11</v>
      </c>
      <c r="C18" s="109"/>
      <c r="D18" s="110">
        <v>149</v>
      </c>
      <c r="E18" s="111">
        <v>187</v>
      </c>
      <c r="F18" s="111">
        <v>161</v>
      </c>
      <c r="G18" s="111">
        <v>122</v>
      </c>
      <c r="H18" s="111">
        <v>962</v>
      </c>
      <c r="I18" s="111">
        <v>49</v>
      </c>
      <c r="J18" s="111"/>
      <c r="K18" s="111">
        <v>119</v>
      </c>
      <c r="L18" s="111">
        <v>187</v>
      </c>
      <c r="M18" s="111">
        <v>148</v>
      </c>
      <c r="N18" s="111">
        <v>103</v>
      </c>
      <c r="O18" s="111">
        <v>83</v>
      </c>
      <c r="P18" s="111">
        <v>67</v>
      </c>
      <c r="Q18" s="111"/>
      <c r="R18" s="111">
        <v>116</v>
      </c>
      <c r="S18" s="111">
        <v>122</v>
      </c>
      <c r="T18" s="111">
        <v>51</v>
      </c>
      <c r="U18" s="111">
        <v>83</v>
      </c>
      <c r="V18" s="111">
        <v>42</v>
      </c>
      <c r="W18" s="111">
        <v>28</v>
      </c>
      <c r="X18" s="111"/>
      <c r="Y18" s="111">
        <v>228</v>
      </c>
      <c r="Z18" s="111">
        <v>140</v>
      </c>
      <c r="AA18" s="111">
        <v>69</v>
      </c>
      <c r="AB18" s="111">
        <v>43</v>
      </c>
      <c r="AC18" s="111">
        <v>67</v>
      </c>
      <c r="AD18" s="111">
        <v>114</v>
      </c>
      <c r="AE18" s="93"/>
      <c r="AF18" s="112">
        <f t="shared" si="0"/>
        <v>3440</v>
      </c>
      <c r="AG18" s="81"/>
    </row>
    <row r="19" spans="1:33" s="3" customFormat="1" ht="15" customHeight="1">
      <c r="A19" s="188"/>
      <c r="B19" s="114" t="s">
        <v>24</v>
      </c>
      <c r="C19" s="115"/>
      <c r="D19" s="116">
        <f>SUM(D2:D13)</f>
        <v>112</v>
      </c>
      <c r="E19" s="116">
        <f aca="true" t="shared" si="3" ref="E19:AD19">SUM(E2:E13)</f>
        <v>184</v>
      </c>
      <c r="F19" s="116">
        <f t="shared" si="3"/>
        <v>200</v>
      </c>
      <c r="G19" s="116">
        <f t="shared" si="3"/>
        <v>234</v>
      </c>
      <c r="H19" s="116">
        <f t="shared" si="3"/>
        <v>0</v>
      </c>
      <c r="I19" s="116">
        <f t="shared" si="3"/>
        <v>194</v>
      </c>
      <c r="J19" s="116">
        <f t="shared" si="3"/>
        <v>0</v>
      </c>
      <c r="K19" s="116">
        <f t="shared" si="3"/>
        <v>114</v>
      </c>
      <c r="L19" s="116">
        <f t="shared" si="3"/>
        <v>168</v>
      </c>
      <c r="M19" s="116">
        <f t="shared" si="3"/>
        <v>102</v>
      </c>
      <c r="N19" s="116">
        <f t="shared" si="3"/>
        <v>269</v>
      </c>
      <c r="O19" s="116">
        <f t="shared" si="3"/>
        <v>358</v>
      </c>
      <c r="P19" s="116">
        <f t="shared" si="3"/>
        <v>180</v>
      </c>
      <c r="Q19" s="116">
        <f t="shared" si="3"/>
        <v>0</v>
      </c>
      <c r="R19" s="116">
        <f t="shared" si="3"/>
        <v>129</v>
      </c>
      <c r="S19" s="116">
        <f t="shared" si="3"/>
        <v>185</v>
      </c>
      <c r="T19" s="116">
        <f t="shared" si="3"/>
        <v>120</v>
      </c>
      <c r="U19" s="116">
        <f t="shared" si="3"/>
        <v>298</v>
      </c>
      <c r="V19" s="116">
        <f t="shared" si="3"/>
        <v>285</v>
      </c>
      <c r="W19" s="116">
        <f t="shared" si="3"/>
        <v>199</v>
      </c>
      <c r="X19" s="116">
        <f t="shared" si="3"/>
        <v>0</v>
      </c>
      <c r="Y19" s="116">
        <f t="shared" si="3"/>
        <v>199</v>
      </c>
      <c r="Z19" s="116">
        <f t="shared" si="3"/>
        <v>198</v>
      </c>
      <c r="AA19" s="116">
        <f t="shared" si="3"/>
        <v>202</v>
      </c>
      <c r="AB19" s="116">
        <f t="shared" si="3"/>
        <v>257</v>
      </c>
      <c r="AC19" s="116">
        <f t="shared" si="3"/>
        <v>264</v>
      </c>
      <c r="AD19" s="116">
        <f t="shared" si="3"/>
        <v>180</v>
      </c>
      <c r="AE19" s="93"/>
      <c r="AF19" s="117">
        <f t="shared" si="0"/>
        <v>4631</v>
      </c>
      <c r="AG19" s="81"/>
    </row>
    <row r="20" spans="1:33" s="3" customFormat="1" ht="15" customHeight="1">
      <c r="A20" s="188"/>
      <c r="B20" s="118" t="s">
        <v>25</v>
      </c>
      <c r="C20" s="119"/>
      <c r="D20" s="120">
        <f>SUM(D14:D18)</f>
        <v>193</v>
      </c>
      <c r="E20" s="120">
        <f aca="true" t="shared" si="4" ref="E20:AD20">SUM(E14:E18)</f>
        <v>353</v>
      </c>
      <c r="F20" s="120">
        <f t="shared" si="4"/>
        <v>311</v>
      </c>
      <c r="G20" s="120">
        <f t="shared" si="4"/>
        <v>303</v>
      </c>
      <c r="H20" s="120">
        <f t="shared" si="4"/>
        <v>962</v>
      </c>
      <c r="I20" s="120">
        <f t="shared" si="4"/>
        <v>183</v>
      </c>
      <c r="J20" s="120">
        <f t="shared" si="4"/>
        <v>0</v>
      </c>
      <c r="K20" s="120">
        <f t="shared" si="4"/>
        <v>239</v>
      </c>
      <c r="L20" s="120">
        <f t="shared" si="4"/>
        <v>408</v>
      </c>
      <c r="M20" s="120">
        <f t="shared" si="4"/>
        <v>436</v>
      </c>
      <c r="N20" s="120">
        <f t="shared" si="4"/>
        <v>205</v>
      </c>
      <c r="O20" s="120">
        <f t="shared" si="4"/>
        <v>163</v>
      </c>
      <c r="P20" s="120">
        <f t="shared" si="4"/>
        <v>225</v>
      </c>
      <c r="Q20" s="120">
        <f t="shared" si="4"/>
        <v>0</v>
      </c>
      <c r="R20" s="120">
        <f t="shared" si="4"/>
        <v>239</v>
      </c>
      <c r="S20" s="120">
        <f t="shared" si="4"/>
        <v>302</v>
      </c>
      <c r="T20" s="120">
        <f t="shared" si="4"/>
        <v>181</v>
      </c>
      <c r="U20" s="120">
        <f t="shared" si="4"/>
        <v>198</v>
      </c>
      <c r="V20" s="120">
        <f t="shared" si="4"/>
        <v>176</v>
      </c>
      <c r="W20" s="120">
        <f t="shared" si="4"/>
        <v>196</v>
      </c>
      <c r="X20" s="120">
        <f t="shared" si="4"/>
        <v>0</v>
      </c>
      <c r="Y20" s="120">
        <f t="shared" si="4"/>
        <v>368</v>
      </c>
      <c r="Z20" s="120">
        <f t="shared" si="4"/>
        <v>343</v>
      </c>
      <c r="AA20" s="120">
        <f t="shared" si="4"/>
        <v>333</v>
      </c>
      <c r="AB20" s="120">
        <f t="shared" si="4"/>
        <v>167</v>
      </c>
      <c r="AC20" s="120">
        <f t="shared" si="4"/>
        <v>210</v>
      </c>
      <c r="AD20" s="120">
        <f t="shared" si="4"/>
        <v>469</v>
      </c>
      <c r="AE20" s="93"/>
      <c r="AF20" s="121">
        <f t="shared" si="0"/>
        <v>7163</v>
      </c>
      <c r="AG20" s="81"/>
    </row>
    <row r="21" spans="1:33" s="3" customFormat="1" ht="15" customHeight="1" thickBot="1">
      <c r="A21" s="189"/>
      <c r="B21" s="122" t="s">
        <v>26</v>
      </c>
      <c r="C21" s="123"/>
      <c r="D21" s="124">
        <f>D19+D20</f>
        <v>305</v>
      </c>
      <c r="E21" s="124">
        <f aca="true" t="shared" si="5" ref="E21:AD21">E19+E20</f>
        <v>537</v>
      </c>
      <c r="F21" s="124">
        <f t="shared" si="5"/>
        <v>511</v>
      </c>
      <c r="G21" s="124">
        <f t="shared" si="5"/>
        <v>537</v>
      </c>
      <c r="H21" s="124">
        <f t="shared" si="5"/>
        <v>962</v>
      </c>
      <c r="I21" s="124">
        <f t="shared" si="5"/>
        <v>377</v>
      </c>
      <c r="J21" s="124">
        <f t="shared" si="5"/>
        <v>0</v>
      </c>
      <c r="K21" s="124">
        <f t="shared" si="5"/>
        <v>353</v>
      </c>
      <c r="L21" s="124">
        <f t="shared" si="5"/>
        <v>576</v>
      </c>
      <c r="M21" s="124">
        <f t="shared" si="5"/>
        <v>538</v>
      </c>
      <c r="N21" s="124">
        <f t="shared" si="5"/>
        <v>474</v>
      </c>
      <c r="O21" s="124">
        <f t="shared" si="5"/>
        <v>521</v>
      </c>
      <c r="P21" s="124">
        <f t="shared" si="5"/>
        <v>405</v>
      </c>
      <c r="Q21" s="124">
        <f t="shared" si="5"/>
        <v>0</v>
      </c>
      <c r="R21" s="124">
        <f t="shared" si="5"/>
        <v>368</v>
      </c>
      <c r="S21" s="124">
        <f t="shared" si="5"/>
        <v>487</v>
      </c>
      <c r="T21" s="124">
        <f t="shared" si="5"/>
        <v>301</v>
      </c>
      <c r="U21" s="124">
        <f t="shared" si="5"/>
        <v>496</v>
      </c>
      <c r="V21" s="124">
        <f t="shared" si="5"/>
        <v>461</v>
      </c>
      <c r="W21" s="124">
        <f t="shared" si="5"/>
        <v>395</v>
      </c>
      <c r="X21" s="124">
        <f t="shared" si="5"/>
        <v>0</v>
      </c>
      <c r="Y21" s="124">
        <f t="shared" si="5"/>
        <v>567</v>
      </c>
      <c r="Z21" s="124">
        <f t="shared" si="5"/>
        <v>541</v>
      </c>
      <c r="AA21" s="124">
        <f t="shared" si="5"/>
        <v>535</v>
      </c>
      <c r="AB21" s="124">
        <f t="shared" si="5"/>
        <v>424</v>
      </c>
      <c r="AC21" s="124">
        <f t="shared" si="5"/>
        <v>474</v>
      </c>
      <c r="AD21" s="124">
        <f t="shared" si="5"/>
        <v>649</v>
      </c>
      <c r="AE21" s="93"/>
      <c r="AF21" s="125">
        <f t="shared" si="0"/>
        <v>11794</v>
      </c>
      <c r="AG21" s="81"/>
    </row>
    <row r="22" spans="1:33" s="3" customFormat="1" ht="15" customHeight="1" thickBot="1">
      <c r="A22" s="126"/>
      <c r="B22" s="102"/>
      <c r="C22" s="127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93"/>
      <c r="AF22" s="93"/>
      <c r="AG22" s="81"/>
    </row>
    <row r="23" spans="1:33" s="3" customFormat="1" ht="15" customHeight="1">
      <c r="A23" s="190" t="s">
        <v>6</v>
      </c>
      <c r="B23" s="196" t="s">
        <v>27</v>
      </c>
      <c r="C23" s="128" t="s">
        <v>1</v>
      </c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3"/>
      <c r="AF23" s="129">
        <f aca="true" t="shared" si="6" ref="AF23:AF36">SUM(D23:AD23)</f>
        <v>0</v>
      </c>
      <c r="AG23" s="81"/>
    </row>
    <row r="24" spans="1:33" s="3" customFormat="1" ht="15" customHeight="1">
      <c r="A24" s="191"/>
      <c r="B24" s="197"/>
      <c r="C24" s="130" t="s">
        <v>2</v>
      </c>
      <c r="D24" s="96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3"/>
      <c r="AF24" s="131">
        <f t="shared" si="6"/>
        <v>0</v>
      </c>
      <c r="AG24" s="81"/>
    </row>
    <row r="25" spans="1:33" s="3" customFormat="1" ht="15" customHeight="1">
      <c r="A25" s="191"/>
      <c r="B25" s="198" t="s">
        <v>19</v>
      </c>
      <c r="C25" s="132" t="s">
        <v>1</v>
      </c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93"/>
      <c r="AF25" s="133">
        <f t="shared" si="6"/>
        <v>0</v>
      </c>
      <c r="AG25" s="81"/>
    </row>
    <row r="26" spans="1:33" s="3" customFormat="1" ht="15" customHeight="1">
      <c r="A26" s="191"/>
      <c r="B26" s="197"/>
      <c r="C26" s="130" t="s">
        <v>2</v>
      </c>
      <c r="D26" s="96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3"/>
      <c r="AF26" s="131">
        <f t="shared" si="6"/>
        <v>0</v>
      </c>
      <c r="AG26" s="81"/>
    </row>
    <row r="27" spans="1:33" s="3" customFormat="1" ht="15" customHeight="1">
      <c r="A27" s="191"/>
      <c r="B27" s="199" t="s">
        <v>12</v>
      </c>
      <c r="C27" s="134" t="s">
        <v>1</v>
      </c>
      <c r="D27" s="101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93"/>
      <c r="AF27" s="135">
        <f t="shared" si="6"/>
        <v>0</v>
      </c>
      <c r="AG27" s="81"/>
    </row>
    <row r="28" spans="1:33" s="3" customFormat="1" ht="15" customHeight="1">
      <c r="A28" s="191"/>
      <c r="B28" s="199"/>
      <c r="C28" s="134" t="s">
        <v>2</v>
      </c>
      <c r="D28" s="101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93"/>
      <c r="AF28" s="135">
        <f t="shared" si="6"/>
        <v>0</v>
      </c>
      <c r="AG28" s="81"/>
    </row>
    <row r="29" spans="1:33" s="3" customFormat="1" ht="15" customHeight="1">
      <c r="A29" s="191"/>
      <c r="B29" s="198" t="s">
        <v>13</v>
      </c>
      <c r="C29" s="132" t="s">
        <v>1</v>
      </c>
      <c r="D29" s="105">
        <f>D10</f>
        <v>0</v>
      </c>
      <c r="E29" s="106">
        <f aca="true" t="shared" si="7" ref="E29:AD29">E10</f>
        <v>0</v>
      </c>
      <c r="F29" s="106">
        <f t="shared" si="7"/>
        <v>0</v>
      </c>
      <c r="G29" s="106">
        <f t="shared" si="7"/>
        <v>0</v>
      </c>
      <c r="H29" s="106">
        <f t="shared" si="7"/>
        <v>0</v>
      </c>
      <c r="I29" s="106">
        <f t="shared" si="7"/>
        <v>0</v>
      </c>
      <c r="J29" s="106">
        <f t="shared" si="7"/>
        <v>0</v>
      </c>
      <c r="K29" s="106">
        <f t="shared" si="7"/>
        <v>0</v>
      </c>
      <c r="L29" s="106">
        <f t="shared" si="7"/>
        <v>0</v>
      </c>
      <c r="M29" s="106">
        <f t="shared" si="7"/>
        <v>0</v>
      </c>
      <c r="N29" s="106">
        <f t="shared" si="7"/>
        <v>0</v>
      </c>
      <c r="O29" s="106">
        <f t="shared" si="7"/>
        <v>0</v>
      </c>
      <c r="P29" s="106">
        <f t="shared" si="7"/>
        <v>0</v>
      </c>
      <c r="Q29" s="106">
        <f t="shared" si="7"/>
        <v>0</v>
      </c>
      <c r="R29" s="106">
        <f t="shared" si="7"/>
        <v>0</v>
      </c>
      <c r="S29" s="106">
        <f t="shared" si="7"/>
        <v>0</v>
      </c>
      <c r="T29" s="106">
        <f t="shared" si="7"/>
        <v>0</v>
      </c>
      <c r="U29" s="106">
        <f t="shared" si="7"/>
        <v>0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0</v>
      </c>
      <c r="AB29" s="106">
        <f t="shared" si="7"/>
        <v>0</v>
      </c>
      <c r="AC29" s="106">
        <f t="shared" si="7"/>
        <v>0</v>
      </c>
      <c r="AD29" s="106">
        <f t="shared" si="7"/>
        <v>0</v>
      </c>
      <c r="AE29" s="93"/>
      <c r="AF29" s="133">
        <f t="shared" si="6"/>
        <v>0</v>
      </c>
      <c r="AG29" s="81"/>
    </row>
    <row r="30" spans="1:33" s="3" customFormat="1" ht="15" customHeight="1">
      <c r="A30" s="191"/>
      <c r="B30" s="197"/>
      <c r="C30" s="130" t="s">
        <v>2</v>
      </c>
      <c r="D30" s="96">
        <f>D11</f>
        <v>0</v>
      </c>
      <c r="E30" s="97">
        <f aca="true" t="shared" si="8" ref="E30:AD30">E11</f>
        <v>0</v>
      </c>
      <c r="F30" s="97">
        <f t="shared" si="8"/>
        <v>0</v>
      </c>
      <c r="G30" s="97">
        <f t="shared" si="8"/>
        <v>0</v>
      </c>
      <c r="H30" s="97">
        <f t="shared" si="8"/>
        <v>0</v>
      </c>
      <c r="I30" s="97">
        <f t="shared" si="8"/>
        <v>0</v>
      </c>
      <c r="J30" s="97">
        <f t="shared" si="8"/>
        <v>0</v>
      </c>
      <c r="K30" s="97">
        <f t="shared" si="8"/>
        <v>0</v>
      </c>
      <c r="L30" s="97">
        <f t="shared" si="8"/>
        <v>0</v>
      </c>
      <c r="M30" s="97">
        <f t="shared" si="8"/>
        <v>0</v>
      </c>
      <c r="N30" s="97">
        <f t="shared" si="8"/>
        <v>0</v>
      </c>
      <c r="O30" s="97">
        <f t="shared" si="8"/>
        <v>0</v>
      </c>
      <c r="P30" s="97">
        <f t="shared" si="8"/>
        <v>0</v>
      </c>
      <c r="Q30" s="97">
        <f t="shared" si="8"/>
        <v>0</v>
      </c>
      <c r="R30" s="97">
        <f t="shared" si="8"/>
        <v>0</v>
      </c>
      <c r="S30" s="97">
        <f t="shared" si="8"/>
        <v>0</v>
      </c>
      <c r="T30" s="97">
        <f t="shared" si="8"/>
        <v>0</v>
      </c>
      <c r="U30" s="97">
        <f t="shared" si="8"/>
        <v>0</v>
      </c>
      <c r="V30" s="97">
        <f t="shared" si="8"/>
        <v>0</v>
      </c>
      <c r="W30" s="97">
        <f t="shared" si="8"/>
        <v>0</v>
      </c>
      <c r="X30" s="97">
        <f t="shared" si="8"/>
        <v>0</v>
      </c>
      <c r="Y30" s="97">
        <f t="shared" si="8"/>
        <v>0</v>
      </c>
      <c r="Z30" s="97">
        <f t="shared" si="8"/>
        <v>0</v>
      </c>
      <c r="AA30" s="97">
        <f t="shared" si="8"/>
        <v>0</v>
      </c>
      <c r="AB30" s="97">
        <f t="shared" si="8"/>
        <v>0</v>
      </c>
      <c r="AC30" s="97">
        <f t="shared" si="8"/>
        <v>0</v>
      </c>
      <c r="AD30" s="97">
        <f t="shared" si="8"/>
        <v>0</v>
      </c>
      <c r="AE30" s="93"/>
      <c r="AF30" s="131">
        <f t="shared" si="6"/>
        <v>0</v>
      </c>
      <c r="AG30" s="81"/>
    </row>
    <row r="31" spans="1:33" s="3" customFormat="1" ht="15" customHeight="1">
      <c r="A31" s="191"/>
      <c r="B31" s="198" t="s">
        <v>20</v>
      </c>
      <c r="C31" s="132" t="s">
        <v>1</v>
      </c>
      <c r="D31" s="105">
        <f>préventes!D54</f>
        <v>0</v>
      </c>
      <c r="E31" s="106">
        <f>préventes!E54</f>
        <v>0</v>
      </c>
      <c r="F31" s="106">
        <f>préventes!F54</f>
        <v>0</v>
      </c>
      <c r="G31" s="106">
        <f>préventes!G54</f>
        <v>0</v>
      </c>
      <c r="H31" s="106">
        <f>préventes!H54</f>
        <v>0</v>
      </c>
      <c r="I31" s="106">
        <f>préventes!I54</f>
        <v>0</v>
      </c>
      <c r="J31" s="106">
        <f>préventes!J54</f>
        <v>0</v>
      </c>
      <c r="K31" s="106">
        <f>préventes!K54</f>
        <v>0</v>
      </c>
      <c r="L31" s="106">
        <f>préventes!L54</f>
        <v>0</v>
      </c>
      <c r="M31" s="106">
        <f>préventes!M54</f>
        <v>0</v>
      </c>
      <c r="N31" s="106">
        <f>préventes!N54</f>
        <v>0</v>
      </c>
      <c r="O31" s="106">
        <f>préventes!O54</f>
        <v>0</v>
      </c>
      <c r="P31" s="106">
        <f>préventes!P54</f>
        <v>0</v>
      </c>
      <c r="Q31" s="106">
        <f>préventes!Q54</f>
        <v>0</v>
      </c>
      <c r="R31" s="106">
        <f>préventes!R54</f>
        <v>0</v>
      </c>
      <c r="S31" s="106">
        <f>préventes!S54</f>
        <v>0</v>
      </c>
      <c r="T31" s="106">
        <f>préventes!T54</f>
        <v>0</v>
      </c>
      <c r="U31" s="106">
        <f>préventes!U54</f>
        <v>0</v>
      </c>
      <c r="V31" s="106">
        <f>préventes!V54</f>
        <v>0</v>
      </c>
      <c r="W31" s="106">
        <f>préventes!W54</f>
        <v>0</v>
      </c>
      <c r="X31" s="106">
        <f>préventes!X54</f>
        <v>0</v>
      </c>
      <c r="Y31" s="106">
        <f>préventes!Y54</f>
        <v>0</v>
      </c>
      <c r="Z31" s="106">
        <f>préventes!Z54</f>
        <v>0</v>
      </c>
      <c r="AA31" s="106">
        <f>préventes!AA54</f>
        <v>0</v>
      </c>
      <c r="AB31" s="106">
        <f>préventes!AB54</f>
        <v>0</v>
      </c>
      <c r="AC31" s="106">
        <f>préventes!AC54</f>
        <v>0</v>
      </c>
      <c r="AD31" s="106">
        <f>préventes!AD54</f>
        <v>0</v>
      </c>
      <c r="AE31" s="93"/>
      <c r="AF31" s="133">
        <f t="shared" si="6"/>
        <v>0</v>
      </c>
      <c r="AG31" s="81"/>
    </row>
    <row r="32" spans="1:33" s="3" customFormat="1" ht="15" customHeight="1" thickBot="1">
      <c r="A32" s="191"/>
      <c r="B32" s="200"/>
      <c r="C32" s="137" t="s">
        <v>2</v>
      </c>
      <c r="D32" s="110">
        <f>préventes!D55</f>
        <v>0</v>
      </c>
      <c r="E32" s="111">
        <f>préventes!E55</f>
        <v>0</v>
      </c>
      <c r="F32" s="111">
        <f>préventes!F55</f>
        <v>0</v>
      </c>
      <c r="G32" s="111">
        <f>préventes!G55</f>
        <v>0</v>
      </c>
      <c r="H32" s="111">
        <f>préventes!H55</f>
        <v>0</v>
      </c>
      <c r="I32" s="111">
        <f>préventes!I55</f>
        <v>0</v>
      </c>
      <c r="J32" s="111">
        <f>préventes!J55</f>
        <v>0</v>
      </c>
      <c r="K32" s="111">
        <f>préventes!K55</f>
        <v>0</v>
      </c>
      <c r="L32" s="111">
        <f>préventes!L55</f>
        <v>0</v>
      </c>
      <c r="M32" s="111">
        <f>préventes!M55</f>
        <v>0</v>
      </c>
      <c r="N32" s="111">
        <f>préventes!N55</f>
        <v>0</v>
      </c>
      <c r="O32" s="111">
        <f>préventes!O55</f>
        <v>0</v>
      </c>
      <c r="P32" s="111">
        <f>préventes!P55</f>
        <v>0</v>
      </c>
      <c r="Q32" s="111">
        <f>préventes!Q55</f>
        <v>0</v>
      </c>
      <c r="R32" s="111">
        <f>préventes!R55</f>
        <v>0</v>
      </c>
      <c r="S32" s="111">
        <f>préventes!S55</f>
        <v>0</v>
      </c>
      <c r="T32" s="111">
        <f>préventes!T55</f>
        <v>0</v>
      </c>
      <c r="U32" s="111">
        <f>préventes!U55</f>
        <v>0</v>
      </c>
      <c r="V32" s="111">
        <f>préventes!V55</f>
        <v>0</v>
      </c>
      <c r="W32" s="111">
        <f>préventes!W55</f>
        <v>0</v>
      </c>
      <c r="X32" s="111">
        <f>préventes!X55</f>
        <v>0</v>
      </c>
      <c r="Y32" s="111">
        <f>préventes!Y55</f>
        <v>0</v>
      </c>
      <c r="Z32" s="111">
        <f>préventes!Z55</f>
        <v>0</v>
      </c>
      <c r="AA32" s="111">
        <f>préventes!AA55</f>
        <v>0</v>
      </c>
      <c r="AB32" s="111">
        <f>préventes!AB55</f>
        <v>0</v>
      </c>
      <c r="AC32" s="111">
        <f>préventes!AC55</f>
        <v>0</v>
      </c>
      <c r="AD32" s="111">
        <f>préventes!AD55</f>
        <v>0</v>
      </c>
      <c r="AE32" s="93"/>
      <c r="AF32" s="138">
        <f t="shared" si="6"/>
        <v>0</v>
      </c>
      <c r="AG32" s="81"/>
    </row>
    <row r="33" spans="1:33" s="3" customFormat="1" ht="15" customHeight="1" thickBot="1">
      <c r="A33" s="191"/>
      <c r="B33" s="136" t="s">
        <v>11</v>
      </c>
      <c r="C33" s="137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93"/>
      <c r="AF33" s="138">
        <f t="shared" si="6"/>
        <v>0</v>
      </c>
      <c r="AG33" s="81"/>
    </row>
    <row r="34" spans="1:33" s="3" customFormat="1" ht="15" customHeight="1">
      <c r="A34" s="191"/>
      <c r="B34" s="139" t="s">
        <v>24</v>
      </c>
      <c r="C34" s="140"/>
      <c r="D34" s="141">
        <f>SUM(D23:D32)</f>
        <v>0</v>
      </c>
      <c r="E34" s="141">
        <f aca="true" t="shared" si="9" ref="E34:AD34">SUM(E23:E32)</f>
        <v>0</v>
      </c>
      <c r="F34" s="141">
        <f t="shared" si="9"/>
        <v>0</v>
      </c>
      <c r="G34" s="141">
        <f t="shared" si="9"/>
        <v>0</v>
      </c>
      <c r="H34" s="141">
        <f t="shared" si="9"/>
        <v>0</v>
      </c>
      <c r="I34" s="141">
        <f t="shared" si="9"/>
        <v>0</v>
      </c>
      <c r="J34" s="141">
        <f t="shared" si="9"/>
        <v>0</v>
      </c>
      <c r="K34" s="141">
        <f t="shared" si="9"/>
        <v>0</v>
      </c>
      <c r="L34" s="141">
        <f t="shared" si="9"/>
        <v>0</v>
      </c>
      <c r="M34" s="141">
        <f t="shared" si="9"/>
        <v>0</v>
      </c>
      <c r="N34" s="141">
        <f t="shared" si="9"/>
        <v>0</v>
      </c>
      <c r="O34" s="141">
        <f t="shared" si="9"/>
        <v>0</v>
      </c>
      <c r="P34" s="141">
        <f t="shared" si="9"/>
        <v>0</v>
      </c>
      <c r="Q34" s="141">
        <f t="shared" si="9"/>
        <v>0</v>
      </c>
      <c r="R34" s="141">
        <f t="shared" si="9"/>
        <v>0</v>
      </c>
      <c r="S34" s="141">
        <f t="shared" si="9"/>
        <v>0</v>
      </c>
      <c r="T34" s="141">
        <f t="shared" si="9"/>
        <v>0</v>
      </c>
      <c r="U34" s="141">
        <f t="shared" si="9"/>
        <v>0</v>
      </c>
      <c r="V34" s="141">
        <f t="shared" si="9"/>
        <v>0</v>
      </c>
      <c r="W34" s="141">
        <f t="shared" si="9"/>
        <v>0</v>
      </c>
      <c r="X34" s="141">
        <f t="shared" si="9"/>
        <v>0</v>
      </c>
      <c r="Y34" s="141">
        <f t="shared" si="9"/>
        <v>0</v>
      </c>
      <c r="Z34" s="141">
        <f t="shared" si="9"/>
        <v>0</v>
      </c>
      <c r="AA34" s="141">
        <f t="shared" si="9"/>
        <v>0</v>
      </c>
      <c r="AB34" s="141">
        <f t="shared" si="9"/>
        <v>0</v>
      </c>
      <c r="AC34" s="141">
        <f t="shared" si="9"/>
        <v>0</v>
      </c>
      <c r="AD34" s="141">
        <f t="shared" si="9"/>
        <v>0</v>
      </c>
      <c r="AE34" s="93"/>
      <c r="AF34" s="142">
        <f t="shared" si="6"/>
        <v>0</v>
      </c>
      <c r="AG34" s="81"/>
    </row>
    <row r="35" spans="1:33" s="3" customFormat="1" ht="15" customHeight="1">
      <c r="A35" s="191"/>
      <c r="B35" s="143" t="s">
        <v>25</v>
      </c>
      <c r="C35" s="144"/>
      <c r="D35" s="145">
        <f>D33</f>
        <v>0</v>
      </c>
      <c r="E35" s="145">
        <f aca="true" t="shared" si="10" ref="E35:AD35">E33</f>
        <v>0</v>
      </c>
      <c r="F35" s="145">
        <f t="shared" si="10"/>
        <v>0</v>
      </c>
      <c r="G35" s="145">
        <f t="shared" si="10"/>
        <v>0</v>
      </c>
      <c r="H35" s="145">
        <f t="shared" si="10"/>
        <v>0</v>
      </c>
      <c r="I35" s="145">
        <f t="shared" si="10"/>
        <v>0</v>
      </c>
      <c r="J35" s="145">
        <f t="shared" si="10"/>
        <v>0</v>
      </c>
      <c r="K35" s="145">
        <f t="shared" si="10"/>
        <v>0</v>
      </c>
      <c r="L35" s="145">
        <f t="shared" si="10"/>
        <v>0</v>
      </c>
      <c r="M35" s="145">
        <f t="shared" si="10"/>
        <v>0</v>
      </c>
      <c r="N35" s="145">
        <f t="shared" si="10"/>
        <v>0</v>
      </c>
      <c r="O35" s="145">
        <f t="shared" si="10"/>
        <v>0</v>
      </c>
      <c r="P35" s="145">
        <f t="shared" si="10"/>
        <v>0</v>
      </c>
      <c r="Q35" s="145">
        <f t="shared" si="10"/>
        <v>0</v>
      </c>
      <c r="R35" s="145">
        <f t="shared" si="10"/>
        <v>0</v>
      </c>
      <c r="S35" s="145">
        <f t="shared" si="10"/>
        <v>0</v>
      </c>
      <c r="T35" s="145">
        <f t="shared" si="10"/>
        <v>0</v>
      </c>
      <c r="U35" s="145">
        <f t="shared" si="10"/>
        <v>0</v>
      </c>
      <c r="V35" s="145">
        <f t="shared" si="10"/>
        <v>0</v>
      </c>
      <c r="W35" s="145">
        <f t="shared" si="10"/>
        <v>0</v>
      </c>
      <c r="X35" s="145">
        <f t="shared" si="10"/>
        <v>0</v>
      </c>
      <c r="Y35" s="145">
        <f t="shared" si="10"/>
        <v>0</v>
      </c>
      <c r="Z35" s="145">
        <f t="shared" si="10"/>
        <v>0</v>
      </c>
      <c r="AA35" s="145">
        <f t="shared" si="10"/>
        <v>0</v>
      </c>
      <c r="AB35" s="145">
        <f t="shared" si="10"/>
        <v>0</v>
      </c>
      <c r="AC35" s="145">
        <f t="shared" si="10"/>
        <v>0</v>
      </c>
      <c r="AD35" s="145">
        <f t="shared" si="10"/>
        <v>0</v>
      </c>
      <c r="AE35" s="93"/>
      <c r="AF35" s="146">
        <f t="shared" si="6"/>
        <v>0</v>
      </c>
      <c r="AG35" s="81"/>
    </row>
    <row r="36" spans="1:33" s="3" customFormat="1" ht="15" customHeight="1" thickBot="1">
      <c r="A36" s="192"/>
      <c r="B36" s="147" t="s">
        <v>26</v>
      </c>
      <c r="C36" s="148"/>
      <c r="D36" s="149">
        <f aca="true" t="shared" si="11" ref="D36:AD36">D34+D35</f>
        <v>0</v>
      </c>
      <c r="E36" s="149">
        <f t="shared" si="11"/>
        <v>0</v>
      </c>
      <c r="F36" s="149">
        <f t="shared" si="11"/>
        <v>0</v>
      </c>
      <c r="G36" s="149">
        <f t="shared" si="11"/>
        <v>0</v>
      </c>
      <c r="H36" s="149">
        <f t="shared" si="11"/>
        <v>0</v>
      </c>
      <c r="I36" s="149">
        <f t="shared" si="11"/>
        <v>0</v>
      </c>
      <c r="J36" s="149">
        <f t="shared" si="11"/>
        <v>0</v>
      </c>
      <c r="K36" s="149">
        <f t="shared" si="11"/>
        <v>0</v>
      </c>
      <c r="L36" s="149">
        <f t="shared" si="11"/>
        <v>0</v>
      </c>
      <c r="M36" s="149">
        <f t="shared" si="11"/>
        <v>0</v>
      </c>
      <c r="N36" s="149">
        <f t="shared" si="11"/>
        <v>0</v>
      </c>
      <c r="O36" s="149">
        <f t="shared" si="11"/>
        <v>0</v>
      </c>
      <c r="P36" s="149">
        <f t="shared" si="11"/>
        <v>0</v>
      </c>
      <c r="Q36" s="149">
        <f t="shared" si="11"/>
        <v>0</v>
      </c>
      <c r="R36" s="149">
        <f t="shared" si="11"/>
        <v>0</v>
      </c>
      <c r="S36" s="149">
        <f t="shared" si="11"/>
        <v>0</v>
      </c>
      <c r="T36" s="149">
        <f t="shared" si="11"/>
        <v>0</v>
      </c>
      <c r="U36" s="149">
        <f t="shared" si="11"/>
        <v>0</v>
      </c>
      <c r="V36" s="149">
        <f t="shared" si="11"/>
        <v>0</v>
      </c>
      <c r="W36" s="149">
        <f t="shared" si="11"/>
        <v>0</v>
      </c>
      <c r="X36" s="149">
        <f t="shared" si="11"/>
        <v>0</v>
      </c>
      <c r="Y36" s="149">
        <f t="shared" si="11"/>
        <v>0</v>
      </c>
      <c r="Z36" s="149">
        <f t="shared" si="11"/>
        <v>0</v>
      </c>
      <c r="AA36" s="149">
        <f t="shared" si="11"/>
        <v>0</v>
      </c>
      <c r="AB36" s="149">
        <f t="shared" si="11"/>
        <v>0</v>
      </c>
      <c r="AC36" s="149">
        <f t="shared" si="11"/>
        <v>0</v>
      </c>
      <c r="AD36" s="149">
        <f t="shared" si="11"/>
        <v>0</v>
      </c>
      <c r="AE36" s="93"/>
      <c r="AF36" s="150">
        <f t="shared" si="6"/>
        <v>0</v>
      </c>
      <c r="AG36" s="81"/>
    </row>
    <row r="37" spans="1:33" s="3" customFormat="1" ht="15" customHeight="1" thickBot="1">
      <c r="A37" s="126"/>
      <c r="B37" s="102"/>
      <c r="C37" s="127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93"/>
      <c r="AF37" s="93"/>
      <c r="AG37" s="81"/>
    </row>
    <row r="38" spans="1:33" ht="15" customHeight="1">
      <c r="A38" s="193" t="s">
        <v>7</v>
      </c>
      <c r="B38" s="182" t="s">
        <v>27</v>
      </c>
      <c r="C38" s="151" t="s">
        <v>1</v>
      </c>
      <c r="D38" s="91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3"/>
      <c r="AF38" s="152">
        <f aca="true" t="shared" si="12" ref="AF38:AF51">SUM(D38:AD38)</f>
        <v>0</v>
      </c>
      <c r="AG38" s="82"/>
    </row>
    <row r="39" spans="1:33" ht="15" customHeight="1">
      <c r="A39" s="194"/>
      <c r="B39" s="206"/>
      <c r="C39" s="153" t="s">
        <v>2</v>
      </c>
      <c r="D39" s="96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3"/>
      <c r="AF39" s="154">
        <f t="shared" si="12"/>
        <v>0</v>
      </c>
      <c r="AG39" s="82"/>
    </row>
    <row r="40" spans="1:33" ht="15" customHeight="1">
      <c r="A40" s="194"/>
      <c r="B40" s="205" t="s">
        <v>19</v>
      </c>
      <c r="C40" s="155" t="s">
        <v>1</v>
      </c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93"/>
      <c r="AF40" s="156">
        <f t="shared" si="12"/>
        <v>0</v>
      </c>
      <c r="AG40" s="82"/>
    </row>
    <row r="41" spans="1:33" ht="15" customHeight="1">
      <c r="A41" s="194"/>
      <c r="B41" s="206"/>
      <c r="C41" s="153" t="s">
        <v>2</v>
      </c>
      <c r="D41" s="96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3"/>
      <c r="AF41" s="154">
        <f t="shared" si="12"/>
        <v>0</v>
      </c>
      <c r="AG41" s="82"/>
    </row>
    <row r="42" spans="1:33" ht="15" customHeight="1">
      <c r="A42" s="194"/>
      <c r="B42" s="183" t="s">
        <v>12</v>
      </c>
      <c r="C42" s="157" t="s">
        <v>1</v>
      </c>
      <c r="D42" s="101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93"/>
      <c r="AF42" s="158">
        <f t="shared" si="12"/>
        <v>0</v>
      </c>
      <c r="AG42" s="82"/>
    </row>
    <row r="43" spans="1:33" ht="15" customHeight="1">
      <c r="A43" s="194"/>
      <c r="B43" s="183"/>
      <c r="C43" s="157" t="s">
        <v>2</v>
      </c>
      <c r="D43" s="101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93"/>
      <c r="AF43" s="158">
        <f t="shared" si="12"/>
        <v>0</v>
      </c>
      <c r="AG43" s="82"/>
    </row>
    <row r="44" spans="1:33" ht="15" customHeight="1">
      <c r="A44" s="194"/>
      <c r="B44" s="205" t="s">
        <v>13</v>
      </c>
      <c r="C44" s="155" t="s">
        <v>1</v>
      </c>
      <c r="D44" s="105">
        <f>D10</f>
        <v>0</v>
      </c>
      <c r="E44" s="106">
        <f aca="true" t="shared" si="13" ref="E44:AD44">E10</f>
        <v>0</v>
      </c>
      <c r="F44" s="106">
        <f t="shared" si="13"/>
        <v>0</v>
      </c>
      <c r="G44" s="106">
        <f t="shared" si="13"/>
        <v>0</v>
      </c>
      <c r="H44" s="106">
        <f t="shared" si="13"/>
        <v>0</v>
      </c>
      <c r="I44" s="106">
        <f t="shared" si="13"/>
        <v>0</v>
      </c>
      <c r="J44" s="106">
        <f t="shared" si="13"/>
        <v>0</v>
      </c>
      <c r="K44" s="106">
        <f t="shared" si="13"/>
        <v>0</v>
      </c>
      <c r="L44" s="106">
        <f t="shared" si="13"/>
        <v>0</v>
      </c>
      <c r="M44" s="106">
        <f t="shared" si="13"/>
        <v>0</v>
      </c>
      <c r="N44" s="106">
        <f t="shared" si="13"/>
        <v>0</v>
      </c>
      <c r="O44" s="106">
        <f t="shared" si="13"/>
        <v>0</v>
      </c>
      <c r="P44" s="106">
        <f t="shared" si="13"/>
        <v>0</v>
      </c>
      <c r="Q44" s="106">
        <f t="shared" si="13"/>
        <v>0</v>
      </c>
      <c r="R44" s="106">
        <f t="shared" si="13"/>
        <v>0</v>
      </c>
      <c r="S44" s="106">
        <f t="shared" si="13"/>
        <v>0</v>
      </c>
      <c r="T44" s="106">
        <f t="shared" si="13"/>
        <v>0</v>
      </c>
      <c r="U44" s="106">
        <f t="shared" si="13"/>
        <v>0</v>
      </c>
      <c r="V44" s="106">
        <f t="shared" si="13"/>
        <v>0</v>
      </c>
      <c r="W44" s="106">
        <f t="shared" si="13"/>
        <v>0</v>
      </c>
      <c r="X44" s="106">
        <f t="shared" si="13"/>
        <v>0</v>
      </c>
      <c r="Y44" s="106">
        <f t="shared" si="13"/>
        <v>0</v>
      </c>
      <c r="Z44" s="106">
        <f t="shared" si="13"/>
        <v>0</v>
      </c>
      <c r="AA44" s="106">
        <f t="shared" si="13"/>
        <v>0</v>
      </c>
      <c r="AB44" s="106">
        <f t="shared" si="13"/>
        <v>0</v>
      </c>
      <c r="AC44" s="106">
        <f t="shared" si="13"/>
        <v>0</v>
      </c>
      <c r="AD44" s="106">
        <f t="shared" si="13"/>
        <v>0</v>
      </c>
      <c r="AE44" s="93"/>
      <c r="AF44" s="156">
        <f t="shared" si="12"/>
        <v>0</v>
      </c>
      <c r="AG44" s="82"/>
    </row>
    <row r="45" spans="1:33" ht="15" customHeight="1">
      <c r="A45" s="194"/>
      <c r="B45" s="206"/>
      <c r="C45" s="153" t="s">
        <v>2</v>
      </c>
      <c r="D45" s="96">
        <f>D11</f>
        <v>0</v>
      </c>
      <c r="E45" s="97">
        <f aca="true" t="shared" si="14" ref="E45:AD45">E11</f>
        <v>0</v>
      </c>
      <c r="F45" s="97">
        <f t="shared" si="14"/>
        <v>0</v>
      </c>
      <c r="G45" s="97">
        <f t="shared" si="14"/>
        <v>0</v>
      </c>
      <c r="H45" s="97">
        <f t="shared" si="14"/>
        <v>0</v>
      </c>
      <c r="I45" s="97">
        <f t="shared" si="14"/>
        <v>0</v>
      </c>
      <c r="J45" s="97">
        <f t="shared" si="14"/>
        <v>0</v>
      </c>
      <c r="K45" s="97">
        <f t="shared" si="14"/>
        <v>0</v>
      </c>
      <c r="L45" s="97">
        <f t="shared" si="14"/>
        <v>0</v>
      </c>
      <c r="M45" s="97">
        <f t="shared" si="14"/>
        <v>0</v>
      </c>
      <c r="N45" s="97">
        <f t="shared" si="14"/>
        <v>0</v>
      </c>
      <c r="O45" s="97">
        <f t="shared" si="14"/>
        <v>0</v>
      </c>
      <c r="P45" s="97">
        <f t="shared" si="14"/>
        <v>0</v>
      </c>
      <c r="Q45" s="97">
        <f t="shared" si="14"/>
        <v>0</v>
      </c>
      <c r="R45" s="97">
        <f t="shared" si="14"/>
        <v>0</v>
      </c>
      <c r="S45" s="97">
        <f t="shared" si="14"/>
        <v>0</v>
      </c>
      <c r="T45" s="97">
        <f t="shared" si="14"/>
        <v>0</v>
      </c>
      <c r="U45" s="97">
        <f t="shared" si="14"/>
        <v>0</v>
      </c>
      <c r="V45" s="97">
        <f t="shared" si="14"/>
        <v>0</v>
      </c>
      <c r="W45" s="97">
        <f t="shared" si="14"/>
        <v>0</v>
      </c>
      <c r="X45" s="97">
        <f t="shared" si="14"/>
        <v>0</v>
      </c>
      <c r="Y45" s="97">
        <f t="shared" si="14"/>
        <v>0</v>
      </c>
      <c r="Z45" s="97">
        <f t="shared" si="14"/>
        <v>0</v>
      </c>
      <c r="AA45" s="97">
        <f t="shared" si="14"/>
        <v>0</v>
      </c>
      <c r="AB45" s="97">
        <f t="shared" si="14"/>
        <v>0</v>
      </c>
      <c r="AC45" s="97">
        <f t="shared" si="14"/>
        <v>0</v>
      </c>
      <c r="AD45" s="97">
        <f t="shared" si="14"/>
        <v>0</v>
      </c>
      <c r="AE45" s="93"/>
      <c r="AF45" s="154">
        <f t="shared" si="12"/>
        <v>0</v>
      </c>
      <c r="AG45" s="82"/>
    </row>
    <row r="46" spans="1:33" ht="15" customHeight="1">
      <c r="A46" s="194"/>
      <c r="B46" s="205" t="s">
        <v>20</v>
      </c>
      <c r="C46" s="155" t="s">
        <v>1</v>
      </c>
      <c r="D46" s="105">
        <f>préventes!D56</f>
        <v>0</v>
      </c>
      <c r="E46" s="106">
        <f>préventes!E56</f>
        <v>0</v>
      </c>
      <c r="F46" s="106">
        <f>préventes!F56</f>
        <v>0</v>
      </c>
      <c r="G46" s="106">
        <f>préventes!G56</f>
        <v>0</v>
      </c>
      <c r="H46" s="106">
        <f>préventes!H56</f>
        <v>0</v>
      </c>
      <c r="I46" s="106">
        <f>préventes!I56</f>
        <v>0</v>
      </c>
      <c r="J46" s="106">
        <f>préventes!J56</f>
        <v>0</v>
      </c>
      <c r="K46" s="106">
        <f>préventes!K56</f>
        <v>0</v>
      </c>
      <c r="L46" s="106">
        <f>préventes!L56</f>
        <v>0</v>
      </c>
      <c r="M46" s="106">
        <f>préventes!M56</f>
        <v>0</v>
      </c>
      <c r="N46" s="106">
        <f>préventes!N56</f>
        <v>0</v>
      </c>
      <c r="O46" s="106">
        <f>préventes!O56</f>
        <v>0</v>
      </c>
      <c r="P46" s="106">
        <f>préventes!P56</f>
        <v>0</v>
      </c>
      <c r="Q46" s="106">
        <f>préventes!Q56</f>
        <v>0</v>
      </c>
      <c r="R46" s="106">
        <f>préventes!R56</f>
        <v>0</v>
      </c>
      <c r="S46" s="106">
        <f>préventes!S56</f>
        <v>0</v>
      </c>
      <c r="T46" s="106">
        <f>préventes!T56</f>
        <v>0</v>
      </c>
      <c r="U46" s="106">
        <f>préventes!U56</f>
        <v>0</v>
      </c>
      <c r="V46" s="106">
        <f>préventes!V56</f>
        <v>0</v>
      </c>
      <c r="W46" s="106">
        <f>préventes!W56</f>
        <v>0</v>
      </c>
      <c r="X46" s="106">
        <f>préventes!X56</f>
        <v>0</v>
      </c>
      <c r="Y46" s="106">
        <f>préventes!Y56</f>
        <v>0</v>
      </c>
      <c r="Z46" s="106">
        <f>préventes!Z56</f>
        <v>0</v>
      </c>
      <c r="AA46" s="106">
        <f>préventes!AA56</f>
        <v>0</v>
      </c>
      <c r="AB46" s="106">
        <f>préventes!AB56</f>
        <v>0</v>
      </c>
      <c r="AC46" s="106">
        <f>préventes!AC56</f>
        <v>0</v>
      </c>
      <c r="AD46" s="106">
        <f>préventes!AD56</f>
        <v>0</v>
      </c>
      <c r="AE46" s="93"/>
      <c r="AF46" s="156">
        <f t="shared" si="12"/>
        <v>0</v>
      </c>
      <c r="AG46" s="82"/>
    </row>
    <row r="47" spans="1:33" ht="15" customHeight="1" thickBot="1">
      <c r="A47" s="194"/>
      <c r="B47" s="180"/>
      <c r="C47" s="160" t="s">
        <v>2</v>
      </c>
      <c r="D47" s="110">
        <f>préventes!D57</f>
        <v>0</v>
      </c>
      <c r="E47" s="111">
        <f>préventes!E57</f>
        <v>0</v>
      </c>
      <c r="F47" s="111">
        <f>préventes!F57</f>
        <v>0</v>
      </c>
      <c r="G47" s="111">
        <f>préventes!G57</f>
        <v>0</v>
      </c>
      <c r="H47" s="111">
        <f>préventes!H57</f>
        <v>0</v>
      </c>
      <c r="I47" s="111">
        <f>préventes!I57</f>
        <v>0</v>
      </c>
      <c r="J47" s="111">
        <f>préventes!J57</f>
        <v>0</v>
      </c>
      <c r="K47" s="111">
        <f>préventes!K57</f>
        <v>0</v>
      </c>
      <c r="L47" s="111">
        <f>préventes!L57</f>
        <v>0</v>
      </c>
      <c r="M47" s="111">
        <f>préventes!M57</f>
        <v>0</v>
      </c>
      <c r="N47" s="111">
        <f>préventes!N57</f>
        <v>0</v>
      </c>
      <c r="O47" s="111">
        <f>préventes!O57</f>
        <v>0</v>
      </c>
      <c r="P47" s="111">
        <f>préventes!P57</f>
        <v>0</v>
      </c>
      <c r="Q47" s="111">
        <f>préventes!Q57</f>
        <v>0</v>
      </c>
      <c r="R47" s="111">
        <f>préventes!R57</f>
        <v>0</v>
      </c>
      <c r="S47" s="111">
        <f>préventes!S57</f>
        <v>0</v>
      </c>
      <c r="T47" s="111">
        <f>préventes!T57</f>
        <v>0</v>
      </c>
      <c r="U47" s="111">
        <f>préventes!U57</f>
        <v>0</v>
      </c>
      <c r="V47" s="111">
        <f>préventes!V57</f>
        <v>0</v>
      </c>
      <c r="W47" s="111">
        <f>préventes!W57</f>
        <v>0</v>
      </c>
      <c r="X47" s="111">
        <f>préventes!X57</f>
        <v>0</v>
      </c>
      <c r="Y47" s="111">
        <f>préventes!Y57</f>
        <v>0</v>
      </c>
      <c r="Z47" s="111">
        <f>préventes!Z57</f>
        <v>0</v>
      </c>
      <c r="AA47" s="111">
        <f>préventes!AA57</f>
        <v>0</v>
      </c>
      <c r="AB47" s="111">
        <f>préventes!AB57</f>
        <v>0</v>
      </c>
      <c r="AC47" s="111">
        <f>préventes!AC57</f>
        <v>0</v>
      </c>
      <c r="AD47" s="111">
        <f>préventes!AD57</f>
        <v>0</v>
      </c>
      <c r="AE47" s="93"/>
      <c r="AF47" s="161">
        <f t="shared" si="12"/>
        <v>0</v>
      </c>
      <c r="AG47" s="82"/>
    </row>
    <row r="48" spans="1:33" ht="15" customHeight="1" thickBot="1">
      <c r="A48" s="194"/>
      <c r="B48" s="159" t="s">
        <v>11</v>
      </c>
      <c r="C48" s="160"/>
      <c r="D48" s="11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93"/>
      <c r="AF48" s="161">
        <f t="shared" si="12"/>
        <v>0</v>
      </c>
      <c r="AG48" s="82"/>
    </row>
    <row r="49" spans="1:33" ht="15" customHeight="1">
      <c r="A49" s="194"/>
      <c r="B49" s="162" t="s">
        <v>24</v>
      </c>
      <c r="C49" s="163"/>
      <c r="D49" s="164">
        <f>SUM(D38:D47)</f>
        <v>0</v>
      </c>
      <c r="E49" s="164">
        <f aca="true" t="shared" si="15" ref="E49:AD49">SUM(E38:E47)</f>
        <v>0</v>
      </c>
      <c r="F49" s="164">
        <f t="shared" si="15"/>
        <v>0</v>
      </c>
      <c r="G49" s="164">
        <f t="shared" si="15"/>
        <v>0</v>
      </c>
      <c r="H49" s="164">
        <f t="shared" si="15"/>
        <v>0</v>
      </c>
      <c r="I49" s="164">
        <f t="shared" si="15"/>
        <v>0</v>
      </c>
      <c r="J49" s="164">
        <f t="shared" si="15"/>
        <v>0</v>
      </c>
      <c r="K49" s="164">
        <f t="shared" si="15"/>
        <v>0</v>
      </c>
      <c r="L49" s="164">
        <f t="shared" si="15"/>
        <v>0</v>
      </c>
      <c r="M49" s="164">
        <f t="shared" si="15"/>
        <v>0</v>
      </c>
      <c r="N49" s="164">
        <f t="shared" si="15"/>
        <v>0</v>
      </c>
      <c r="O49" s="164">
        <f t="shared" si="15"/>
        <v>0</v>
      </c>
      <c r="P49" s="164">
        <f t="shared" si="15"/>
        <v>0</v>
      </c>
      <c r="Q49" s="164">
        <f t="shared" si="15"/>
        <v>0</v>
      </c>
      <c r="R49" s="164">
        <f t="shared" si="15"/>
        <v>0</v>
      </c>
      <c r="S49" s="164">
        <f t="shared" si="15"/>
        <v>0</v>
      </c>
      <c r="T49" s="164">
        <f t="shared" si="15"/>
        <v>0</v>
      </c>
      <c r="U49" s="164">
        <f t="shared" si="15"/>
        <v>0</v>
      </c>
      <c r="V49" s="164">
        <f t="shared" si="15"/>
        <v>0</v>
      </c>
      <c r="W49" s="164">
        <f t="shared" si="15"/>
        <v>0</v>
      </c>
      <c r="X49" s="164">
        <f t="shared" si="15"/>
        <v>0</v>
      </c>
      <c r="Y49" s="164">
        <f t="shared" si="15"/>
        <v>0</v>
      </c>
      <c r="Z49" s="164">
        <f t="shared" si="15"/>
        <v>0</v>
      </c>
      <c r="AA49" s="164">
        <f t="shared" si="15"/>
        <v>0</v>
      </c>
      <c r="AB49" s="164">
        <f t="shared" si="15"/>
        <v>0</v>
      </c>
      <c r="AC49" s="164">
        <f t="shared" si="15"/>
        <v>0</v>
      </c>
      <c r="AD49" s="164">
        <f t="shared" si="15"/>
        <v>0</v>
      </c>
      <c r="AE49" s="93"/>
      <c r="AF49" s="165">
        <f t="shared" si="12"/>
        <v>0</v>
      </c>
      <c r="AG49" s="82"/>
    </row>
    <row r="50" spans="1:33" ht="15" customHeight="1">
      <c r="A50" s="194"/>
      <c r="B50" s="166" t="s">
        <v>25</v>
      </c>
      <c r="C50" s="167"/>
      <c r="D50" s="168">
        <f>D48</f>
        <v>0</v>
      </c>
      <c r="E50" s="168">
        <f aca="true" t="shared" si="16" ref="E50:AD50">E48</f>
        <v>0</v>
      </c>
      <c r="F50" s="168">
        <f t="shared" si="16"/>
        <v>0</v>
      </c>
      <c r="G50" s="168">
        <f t="shared" si="16"/>
        <v>0</v>
      </c>
      <c r="H50" s="168">
        <f t="shared" si="16"/>
        <v>0</v>
      </c>
      <c r="I50" s="168">
        <f t="shared" si="16"/>
        <v>0</v>
      </c>
      <c r="J50" s="168">
        <f t="shared" si="16"/>
        <v>0</v>
      </c>
      <c r="K50" s="168">
        <f t="shared" si="16"/>
        <v>0</v>
      </c>
      <c r="L50" s="168">
        <f t="shared" si="16"/>
        <v>0</v>
      </c>
      <c r="M50" s="168">
        <f t="shared" si="16"/>
        <v>0</v>
      </c>
      <c r="N50" s="168">
        <f t="shared" si="16"/>
        <v>0</v>
      </c>
      <c r="O50" s="168">
        <f t="shared" si="16"/>
        <v>0</v>
      </c>
      <c r="P50" s="168">
        <f t="shared" si="16"/>
        <v>0</v>
      </c>
      <c r="Q50" s="168">
        <f t="shared" si="16"/>
        <v>0</v>
      </c>
      <c r="R50" s="168">
        <f t="shared" si="16"/>
        <v>0</v>
      </c>
      <c r="S50" s="168">
        <f t="shared" si="16"/>
        <v>0</v>
      </c>
      <c r="T50" s="168">
        <f t="shared" si="16"/>
        <v>0</v>
      </c>
      <c r="U50" s="168">
        <f t="shared" si="16"/>
        <v>0</v>
      </c>
      <c r="V50" s="168">
        <f t="shared" si="16"/>
        <v>0</v>
      </c>
      <c r="W50" s="168">
        <f t="shared" si="16"/>
        <v>0</v>
      </c>
      <c r="X50" s="168">
        <f t="shared" si="16"/>
        <v>0</v>
      </c>
      <c r="Y50" s="168">
        <f t="shared" si="16"/>
        <v>0</v>
      </c>
      <c r="Z50" s="168">
        <f t="shared" si="16"/>
        <v>0</v>
      </c>
      <c r="AA50" s="168">
        <f t="shared" si="16"/>
        <v>0</v>
      </c>
      <c r="AB50" s="168">
        <f t="shared" si="16"/>
        <v>0</v>
      </c>
      <c r="AC50" s="168">
        <f t="shared" si="16"/>
        <v>0</v>
      </c>
      <c r="AD50" s="168">
        <f t="shared" si="16"/>
        <v>0</v>
      </c>
      <c r="AE50" s="93"/>
      <c r="AF50" s="169">
        <f t="shared" si="12"/>
        <v>0</v>
      </c>
      <c r="AG50" s="82"/>
    </row>
    <row r="51" spans="1:33" ht="30" customHeight="1" thickBot="1">
      <c r="A51" s="195"/>
      <c r="B51" s="170" t="s">
        <v>26</v>
      </c>
      <c r="C51" s="171"/>
      <c r="D51" s="172">
        <f aca="true" t="shared" si="17" ref="D51:AD51">D49+D50</f>
        <v>0</v>
      </c>
      <c r="E51" s="172">
        <f t="shared" si="17"/>
        <v>0</v>
      </c>
      <c r="F51" s="172">
        <f t="shared" si="17"/>
        <v>0</v>
      </c>
      <c r="G51" s="172">
        <f t="shared" si="17"/>
        <v>0</v>
      </c>
      <c r="H51" s="172">
        <f t="shared" si="17"/>
        <v>0</v>
      </c>
      <c r="I51" s="172">
        <f t="shared" si="17"/>
        <v>0</v>
      </c>
      <c r="J51" s="172">
        <f t="shared" si="17"/>
        <v>0</v>
      </c>
      <c r="K51" s="172">
        <f t="shared" si="17"/>
        <v>0</v>
      </c>
      <c r="L51" s="172">
        <f t="shared" si="17"/>
        <v>0</v>
      </c>
      <c r="M51" s="172">
        <f t="shared" si="17"/>
        <v>0</v>
      </c>
      <c r="N51" s="172">
        <f t="shared" si="17"/>
        <v>0</v>
      </c>
      <c r="O51" s="172">
        <f t="shared" si="17"/>
        <v>0</v>
      </c>
      <c r="P51" s="172">
        <f t="shared" si="17"/>
        <v>0</v>
      </c>
      <c r="Q51" s="172">
        <f t="shared" si="17"/>
        <v>0</v>
      </c>
      <c r="R51" s="172">
        <f t="shared" si="17"/>
        <v>0</v>
      </c>
      <c r="S51" s="172">
        <f t="shared" si="17"/>
        <v>0</v>
      </c>
      <c r="T51" s="172">
        <f t="shared" si="17"/>
        <v>0</v>
      </c>
      <c r="U51" s="172">
        <f t="shared" si="17"/>
        <v>0</v>
      </c>
      <c r="V51" s="172">
        <f t="shared" si="17"/>
        <v>0</v>
      </c>
      <c r="W51" s="172">
        <f t="shared" si="17"/>
        <v>0</v>
      </c>
      <c r="X51" s="172">
        <f t="shared" si="17"/>
        <v>0</v>
      </c>
      <c r="Y51" s="172">
        <f t="shared" si="17"/>
        <v>0</v>
      </c>
      <c r="Z51" s="172">
        <f t="shared" si="17"/>
        <v>0</v>
      </c>
      <c r="AA51" s="172">
        <f t="shared" si="17"/>
        <v>0</v>
      </c>
      <c r="AB51" s="172">
        <f t="shared" si="17"/>
        <v>0</v>
      </c>
      <c r="AC51" s="172">
        <f t="shared" si="17"/>
        <v>0</v>
      </c>
      <c r="AD51" s="172">
        <f t="shared" si="17"/>
        <v>0</v>
      </c>
      <c r="AE51" s="93"/>
      <c r="AF51" s="173">
        <f t="shared" si="12"/>
        <v>0</v>
      </c>
      <c r="AG51" s="82"/>
    </row>
    <row r="52" spans="1:33" ht="20.25">
      <c r="A52" s="174"/>
      <c r="B52" s="174"/>
      <c r="C52" s="175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82"/>
    </row>
    <row r="53" spans="1:33" ht="20.25">
      <c r="A53" s="84"/>
      <c r="B53" s="84"/>
      <c r="C53" s="85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2"/>
    </row>
    <row r="54" spans="1:33" ht="20.25">
      <c r="A54" s="82"/>
      <c r="B54" s="82"/>
      <c r="C54" s="83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</row>
    <row r="55" spans="1:33" ht="20.25">
      <c r="A55" s="82"/>
      <c r="B55" s="82"/>
      <c r="C55" s="83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</row>
    <row r="56" spans="1:33" ht="20.25">
      <c r="A56" s="82"/>
      <c r="B56" s="82"/>
      <c r="C56" s="83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</row>
    <row r="57" spans="1:33" ht="20.25">
      <c r="A57" s="82"/>
      <c r="B57" s="82"/>
      <c r="C57" s="83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</row>
    <row r="58" spans="1:33" ht="20.25">
      <c r="A58" s="82"/>
      <c r="B58" s="82"/>
      <c r="C58" s="83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</row>
    <row r="59" spans="1:33" ht="20.25">
      <c r="A59" s="82"/>
      <c r="B59" s="82"/>
      <c r="C59" s="83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</row>
    <row r="60" spans="1:33" ht="20.25">
      <c r="A60" s="82"/>
      <c r="B60" s="82"/>
      <c r="C60" s="83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</row>
    <row r="61" spans="1:33" ht="20.25">
      <c r="A61" s="82"/>
      <c r="B61" s="82"/>
      <c r="C61" s="83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</row>
    <row r="62" spans="1:33" ht="20.25">
      <c r="A62" s="82"/>
      <c r="B62" s="82"/>
      <c r="C62" s="83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</row>
    <row r="63" spans="1:33" ht="20.25">
      <c r="A63" s="82"/>
      <c r="B63" s="82"/>
      <c r="C63" s="83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</row>
    <row r="64" spans="1:33" ht="20.25">
      <c r="A64" s="82"/>
      <c r="B64" s="82"/>
      <c r="C64" s="83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</row>
    <row r="65" spans="1:33" ht="20.25">
      <c r="A65" s="82"/>
      <c r="B65" s="82"/>
      <c r="C65" s="83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</row>
    <row r="66" spans="1:33" ht="20.25">
      <c r="A66" s="82"/>
      <c r="B66" s="82"/>
      <c r="C66" s="83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</row>
  </sheetData>
  <mergeCells count="20">
    <mergeCell ref="B44:B45"/>
    <mergeCell ref="B46:B47"/>
    <mergeCell ref="B12:B13"/>
    <mergeCell ref="B38:B39"/>
    <mergeCell ref="B40:B41"/>
    <mergeCell ref="B42:B43"/>
    <mergeCell ref="B4:B5"/>
    <mergeCell ref="B6:B7"/>
    <mergeCell ref="B8:B9"/>
    <mergeCell ref="B10:B11"/>
    <mergeCell ref="A1:C1"/>
    <mergeCell ref="A2:A21"/>
    <mergeCell ref="A23:A36"/>
    <mergeCell ref="A38:A51"/>
    <mergeCell ref="B23:B24"/>
    <mergeCell ref="B25:B26"/>
    <mergeCell ref="B27:B28"/>
    <mergeCell ref="B29:B30"/>
    <mergeCell ref="B31:B32"/>
    <mergeCell ref="B2:B3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19 E19:AD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K67"/>
  <sheetViews>
    <sheetView zoomScale="57" zoomScaleNormal="57" workbookViewId="0" topLeftCell="A1">
      <pane xSplit="3" ySplit="1" topLeftCell="D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38" sqref="A38:A49"/>
    </sheetView>
  </sheetViews>
  <sheetFormatPr defaultColWidth="11.421875" defaultRowHeight="12.75"/>
  <cols>
    <col min="1" max="1" width="5.7109375" style="0" customWidth="1"/>
    <col min="3" max="3" width="5.7109375" style="1" customWidth="1"/>
    <col min="4" max="30" width="8.7109375" style="0" customWidth="1"/>
    <col min="31" max="31" width="3.7109375" style="0" customWidth="1"/>
    <col min="32" max="32" width="10.7109375" style="0" customWidth="1"/>
    <col min="36" max="36" width="22.8515625" style="0" hidden="1" customWidth="1"/>
    <col min="37" max="37" width="0" style="0" hidden="1" customWidth="1"/>
  </cols>
  <sheetData>
    <row r="1" spans="1:32" s="78" customFormat="1" ht="30" customHeight="1" thickBot="1">
      <c r="A1" s="223" t="str">
        <f>Fréquentation!A1</f>
        <v>fev 2011</v>
      </c>
      <c r="B1" s="224"/>
      <c r="C1" s="225"/>
      <c r="D1" s="79">
        <f>Fréquentation!D1</f>
        <v>40576</v>
      </c>
      <c r="E1" s="79">
        <f>Fréquentation!E1</f>
        <v>40577</v>
      </c>
      <c r="F1" s="79">
        <f>Fréquentation!F1</f>
        <v>40578</v>
      </c>
      <c r="G1" s="79">
        <f>Fréquentation!G1</f>
        <v>40579</v>
      </c>
      <c r="H1" s="79">
        <f>Fréquentation!H1</f>
        <v>40580</v>
      </c>
      <c r="I1" s="79">
        <f>Fréquentation!I1</f>
        <v>40581</v>
      </c>
      <c r="J1" s="79">
        <f>Fréquentation!J1</f>
        <v>40582</v>
      </c>
      <c r="K1" s="79">
        <f>Fréquentation!K1</f>
        <v>40583</v>
      </c>
      <c r="L1" s="79">
        <f>Fréquentation!L1</f>
        <v>40584</v>
      </c>
      <c r="M1" s="79">
        <f>Fréquentation!M1</f>
        <v>40585</v>
      </c>
      <c r="N1" s="79">
        <f>Fréquentation!N1</f>
        <v>40586</v>
      </c>
      <c r="O1" s="79">
        <f>Fréquentation!O1</f>
        <v>40587</v>
      </c>
      <c r="P1" s="79">
        <f>Fréquentation!P1</f>
        <v>40588</v>
      </c>
      <c r="Q1" s="79">
        <f>Fréquentation!Q1</f>
        <v>40589</v>
      </c>
      <c r="R1" s="79">
        <f>Fréquentation!R1</f>
        <v>40590</v>
      </c>
      <c r="S1" s="79">
        <f>Fréquentation!S1</f>
        <v>40591</v>
      </c>
      <c r="T1" s="79">
        <f>Fréquentation!T1</f>
        <v>40592</v>
      </c>
      <c r="U1" s="79">
        <f>Fréquentation!U1</f>
        <v>40593</v>
      </c>
      <c r="V1" s="79">
        <f>Fréquentation!V1</f>
        <v>40594</v>
      </c>
      <c r="W1" s="79">
        <f>Fréquentation!W1</f>
        <v>40595</v>
      </c>
      <c r="X1" s="79">
        <f>Fréquentation!X1</f>
        <v>40596</v>
      </c>
      <c r="Y1" s="79">
        <f>Fréquentation!Y1</f>
        <v>40597</v>
      </c>
      <c r="Z1" s="79">
        <f>Fréquentation!Z1</f>
        <v>40598</v>
      </c>
      <c r="AA1" s="79">
        <f>Fréquentation!AA1</f>
        <v>40599</v>
      </c>
      <c r="AB1" s="79">
        <f>Fréquentation!AB1</f>
        <v>40600</v>
      </c>
      <c r="AC1" s="79">
        <f>Fréquentation!AC1</f>
        <v>40601</v>
      </c>
      <c r="AD1" s="79">
        <f>Fréquentation!AD1</f>
        <v>40602</v>
      </c>
      <c r="AF1" s="76" t="s">
        <v>8</v>
      </c>
    </row>
    <row r="2" spans="1:32" s="3" customFormat="1" ht="15" customHeight="1" hidden="1">
      <c r="A2" s="176"/>
      <c r="B2" s="216" t="s">
        <v>14</v>
      </c>
      <c r="C2" s="44" t="s">
        <v>1</v>
      </c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F2" s="63">
        <f aca="true" t="shared" si="0" ref="AF2:AF49">SUM(D2:AD2)</f>
        <v>0</v>
      </c>
    </row>
    <row r="3" spans="1:36" s="3" customFormat="1" ht="15" customHeight="1" thickBot="1">
      <c r="A3" s="179" t="s">
        <v>32</v>
      </c>
      <c r="B3" s="217"/>
      <c r="C3" s="45" t="s">
        <v>2</v>
      </c>
      <c r="D3" s="30">
        <v>14</v>
      </c>
      <c r="E3" s="29">
        <v>13</v>
      </c>
      <c r="F3" s="29">
        <v>6</v>
      </c>
      <c r="G3" s="29">
        <v>7</v>
      </c>
      <c r="H3" s="29"/>
      <c r="I3" s="29">
        <v>9</v>
      </c>
      <c r="J3" s="29"/>
      <c r="K3" s="29"/>
      <c r="L3" s="29">
        <v>3</v>
      </c>
      <c r="M3" s="29">
        <v>8</v>
      </c>
      <c r="N3" s="29">
        <v>11</v>
      </c>
      <c r="O3" s="29">
        <v>9</v>
      </c>
      <c r="P3" s="29">
        <v>2</v>
      </c>
      <c r="Q3" s="29"/>
      <c r="R3" s="29">
        <v>1</v>
      </c>
      <c r="S3" s="29">
        <v>9</v>
      </c>
      <c r="T3" s="29">
        <v>6</v>
      </c>
      <c r="U3" s="29">
        <v>13</v>
      </c>
      <c r="V3" s="29">
        <v>7</v>
      </c>
      <c r="W3" s="29">
        <v>10</v>
      </c>
      <c r="X3" s="29"/>
      <c r="Y3" s="29">
        <v>5</v>
      </c>
      <c r="Z3" s="29">
        <v>7</v>
      </c>
      <c r="AA3" s="29">
        <v>15</v>
      </c>
      <c r="AB3" s="29">
        <v>9</v>
      </c>
      <c r="AC3" s="29">
        <v>8</v>
      </c>
      <c r="AD3" s="29">
        <v>9</v>
      </c>
      <c r="AF3" s="64">
        <f t="shared" si="0"/>
        <v>181</v>
      </c>
      <c r="AJ3" s="4"/>
    </row>
    <row r="4" spans="1:37" s="3" customFormat="1" ht="15" customHeight="1" hidden="1">
      <c r="A4" s="177"/>
      <c r="B4" s="217" t="s">
        <v>15</v>
      </c>
      <c r="C4" s="45" t="s">
        <v>1</v>
      </c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F4" s="65">
        <f t="shared" si="0"/>
        <v>0</v>
      </c>
      <c r="AJ4" s="70" t="s">
        <v>14</v>
      </c>
      <c r="AK4" s="71"/>
    </row>
    <row r="5" spans="1:37" s="3" customFormat="1" ht="15" customHeight="1" hidden="1">
      <c r="A5" s="177"/>
      <c r="B5" s="217"/>
      <c r="C5" s="45" t="s">
        <v>2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F5" s="66">
        <f t="shared" si="0"/>
        <v>0</v>
      </c>
      <c r="AJ5" s="72" t="s">
        <v>29</v>
      </c>
      <c r="AK5" s="73">
        <f>AF2+AF3+AF14+AF15+AF26+AF27+AF38+AF39</f>
        <v>276</v>
      </c>
    </row>
    <row r="6" spans="1:37" s="3" customFormat="1" ht="15" customHeight="1" hidden="1">
      <c r="A6" s="177"/>
      <c r="B6" s="217" t="s">
        <v>17</v>
      </c>
      <c r="C6" s="45" t="s">
        <v>1</v>
      </c>
      <c r="D6" s="30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F6" s="64">
        <f t="shared" si="0"/>
        <v>0</v>
      </c>
      <c r="AJ6" s="72" t="s">
        <v>3</v>
      </c>
      <c r="AK6" s="73">
        <f>AF6+AF7+AF10+AF11+AF18+AF19+AF22+AF23+AF30+AF31+AF34+AF35+AF42+AF43+AF46+AF47</f>
        <v>0</v>
      </c>
    </row>
    <row r="7" spans="1:37" s="3" customFormat="1" ht="15" customHeight="1" hidden="1">
      <c r="A7" s="177"/>
      <c r="B7" s="217"/>
      <c r="C7" s="45" t="s">
        <v>2</v>
      </c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F7" s="67">
        <f t="shared" si="0"/>
        <v>0</v>
      </c>
      <c r="AJ7" s="72" t="s">
        <v>4</v>
      </c>
      <c r="AK7" s="73">
        <f>AF12+AF13+AF24+AF25+AF36+AF37+AF48+AF49</f>
        <v>0</v>
      </c>
    </row>
    <row r="8" spans="1:37" s="3" customFormat="1" ht="15" customHeight="1" hidden="1">
      <c r="A8" s="177"/>
      <c r="B8" s="217" t="s">
        <v>16</v>
      </c>
      <c r="C8" s="45" t="s">
        <v>1</v>
      </c>
      <c r="D8" s="30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F8" s="64">
        <f t="shared" si="0"/>
        <v>0</v>
      </c>
      <c r="AJ8" s="74" t="s">
        <v>5</v>
      </c>
      <c r="AK8" s="75"/>
    </row>
    <row r="9" spans="1:36" s="3" customFormat="1" ht="15" customHeight="1" hidden="1">
      <c r="A9" s="177"/>
      <c r="B9" s="217"/>
      <c r="C9" s="45" t="s">
        <v>2</v>
      </c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F9" s="66">
        <f t="shared" si="0"/>
        <v>0</v>
      </c>
      <c r="AJ9" s="4"/>
    </row>
    <row r="10" spans="1:36" s="3" customFormat="1" ht="15" customHeight="1" hidden="1">
      <c r="A10" s="177"/>
      <c r="B10" s="217" t="s">
        <v>18</v>
      </c>
      <c r="C10" s="45" t="s">
        <v>1</v>
      </c>
      <c r="D10" s="30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F10" s="64">
        <f t="shared" si="0"/>
        <v>0</v>
      </c>
      <c r="AJ10" s="4"/>
    </row>
    <row r="11" spans="1:37" s="3" customFormat="1" ht="15" customHeight="1" hidden="1">
      <c r="A11" s="177"/>
      <c r="B11" s="217"/>
      <c r="C11" s="45" t="s">
        <v>2</v>
      </c>
      <c r="D11" s="30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F11" s="64">
        <f t="shared" si="0"/>
        <v>0</v>
      </c>
      <c r="AJ11" s="70" t="s">
        <v>15</v>
      </c>
      <c r="AK11" s="71"/>
    </row>
    <row r="12" spans="1:37" s="3" customFormat="1" ht="15" customHeight="1" hidden="1">
      <c r="A12" s="177"/>
      <c r="B12" s="217" t="s">
        <v>13</v>
      </c>
      <c r="C12" s="45" t="s">
        <v>1</v>
      </c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F12" s="65">
        <f t="shared" si="0"/>
        <v>0</v>
      </c>
      <c r="AJ12" s="72" t="s">
        <v>29</v>
      </c>
      <c r="AK12" s="73">
        <f>AF4+AF5+AF16+AF17+AF28+AF29+AF40+AF41</f>
        <v>0</v>
      </c>
    </row>
    <row r="13" spans="1:37" s="3" customFormat="1" ht="15" customHeight="1" hidden="1" thickBot="1">
      <c r="A13" s="178"/>
      <c r="B13" s="218"/>
      <c r="C13" s="46" t="s">
        <v>2</v>
      </c>
      <c r="D13" s="38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F13" s="68">
        <f t="shared" si="0"/>
        <v>0</v>
      </c>
      <c r="AJ13" s="72" t="s">
        <v>3</v>
      </c>
      <c r="AK13" s="73">
        <f>AF6+AF7+AF18+AF19+AF30+AF31+AF42+AF43</f>
        <v>0</v>
      </c>
    </row>
    <row r="14" spans="1:37" s="3" customFormat="1" ht="15" customHeight="1">
      <c r="A14" s="207" t="s">
        <v>33</v>
      </c>
      <c r="B14" s="210" t="s">
        <v>14</v>
      </c>
      <c r="C14" s="47" t="s">
        <v>1</v>
      </c>
      <c r="D14" s="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F14" s="14">
        <f t="shared" si="0"/>
        <v>0</v>
      </c>
      <c r="AJ14" s="74" t="s">
        <v>4</v>
      </c>
      <c r="AK14" s="75">
        <f>+AF12+AF13+AF24+AF25+AF36+AF37+AF48+AF49</f>
        <v>0</v>
      </c>
    </row>
    <row r="15" spans="1:36" s="3" customFormat="1" ht="15" customHeight="1">
      <c r="A15" s="208"/>
      <c r="B15" s="211"/>
      <c r="C15" s="48" t="s">
        <v>2</v>
      </c>
      <c r="D15" s="11">
        <v>1</v>
      </c>
      <c r="E15" s="21">
        <v>4</v>
      </c>
      <c r="F15" s="21">
        <v>4</v>
      </c>
      <c r="G15" s="21"/>
      <c r="H15" s="21"/>
      <c r="I15" s="21"/>
      <c r="J15" s="21"/>
      <c r="K15" s="21">
        <v>2</v>
      </c>
      <c r="L15" s="21"/>
      <c r="M15" s="21">
        <v>1</v>
      </c>
      <c r="N15" s="21">
        <v>1</v>
      </c>
      <c r="O15" s="21">
        <v>4</v>
      </c>
      <c r="P15" s="21"/>
      <c r="Q15" s="21"/>
      <c r="R15" s="21">
        <v>4</v>
      </c>
      <c r="S15" s="21">
        <v>3</v>
      </c>
      <c r="T15" s="21"/>
      <c r="U15" s="21">
        <v>11</v>
      </c>
      <c r="V15" s="21">
        <v>10</v>
      </c>
      <c r="W15" s="21">
        <v>2</v>
      </c>
      <c r="X15" s="21"/>
      <c r="Y15" s="21">
        <v>1</v>
      </c>
      <c r="Z15" s="21">
        <v>5</v>
      </c>
      <c r="AA15" s="21">
        <v>4</v>
      </c>
      <c r="AB15" s="21">
        <v>4</v>
      </c>
      <c r="AC15" s="21">
        <v>6</v>
      </c>
      <c r="AD15" s="21">
        <v>2</v>
      </c>
      <c r="AF15" s="16">
        <f t="shared" si="0"/>
        <v>69</v>
      </c>
      <c r="AJ15" s="4"/>
    </row>
    <row r="16" spans="1:36" s="3" customFormat="1" ht="15" customHeight="1">
      <c r="A16" s="208"/>
      <c r="B16" s="211" t="s">
        <v>15</v>
      </c>
      <c r="C16" s="48" t="s">
        <v>1</v>
      </c>
      <c r="D16" s="1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F16" s="17">
        <f t="shared" si="0"/>
        <v>0</v>
      </c>
      <c r="AJ16" s="4"/>
    </row>
    <row r="17" spans="1:37" s="3" customFormat="1" ht="15" customHeight="1">
      <c r="A17" s="208"/>
      <c r="B17" s="211"/>
      <c r="C17" s="48" t="s">
        <v>2</v>
      </c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F17" s="69">
        <f t="shared" si="0"/>
        <v>0</v>
      </c>
      <c r="AJ17" s="70" t="s">
        <v>16</v>
      </c>
      <c r="AK17" s="71"/>
    </row>
    <row r="18" spans="1:37" s="3" customFormat="1" ht="15" customHeight="1">
      <c r="A18" s="208"/>
      <c r="B18" s="211" t="s">
        <v>17</v>
      </c>
      <c r="C18" s="48" t="s">
        <v>1</v>
      </c>
      <c r="D18" s="1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F18" s="16">
        <f t="shared" si="0"/>
        <v>0</v>
      </c>
      <c r="AJ18" s="72" t="s">
        <v>29</v>
      </c>
      <c r="AK18" s="73">
        <f>+AF8+AF9+AF20+AF21+AF32+AF33+AF44+AF45</f>
        <v>0</v>
      </c>
    </row>
    <row r="19" spans="1:37" s="3" customFormat="1" ht="15" customHeight="1">
      <c r="A19" s="208"/>
      <c r="B19" s="211"/>
      <c r="C19" s="48" t="s">
        <v>2</v>
      </c>
      <c r="D19" s="10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F19" s="15">
        <f t="shared" si="0"/>
        <v>0</v>
      </c>
      <c r="AJ19" s="72" t="s">
        <v>3</v>
      </c>
      <c r="AK19" s="73">
        <f>+AF10+AF11+AF22+AF23+AF34+AF35+AF46+AF47</f>
        <v>0</v>
      </c>
    </row>
    <row r="20" spans="1:37" s="3" customFormat="1" ht="15" customHeight="1">
      <c r="A20" s="208"/>
      <c r="B20" s="211" t="s">
        <v>16</v>
      </c>
      <c r="C20" s="48" t="s">
        <v>1</v>
      </c>
      <c r="D20" s="1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F20" s="16">
        <f t="shared" si="0"/>
        <v>0</v>
      </c>
      <c r="AJ20" s="74" t="s">
        <v>4</v>
      </c>
      <c r="AK20" s="75">
        <f>+AF12+AF13+AF24+AF25+AF36+AF37+AF48+AF49</f>
        <v>0</v>
      </c>
    </row>
    <row r="21" spans="1:32" s="3" customFormat="1" ht="15" customHeight="1">
      <c r="A21" s="208"/>
      <c r="B21" s="211"/>
      <c r="C21" s="48" t="s">
        <v>2</v>
      </c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F21" s="69">
        <f t="shared" si="0"/>
        <v>0</v>
      </c>
    </row>
    <row r="22" spans="1:32" s="3" customFormat="1" ht="15" customHeight="1">
      <c r="A22" s="208"/>
      <c r="B22" s="211" t="s">
        <v>18</v>
      </c>
      <c r="C22" s="48" t="s">
        <v>1</v>
      </c>
      <c r="D22" s="1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F22" s="16">
        <f t="shared" si="0"/>
        <v>0</v>
      </c>
    </row>
    <row r="23" spans="1:32" s="3" customFormat="1" ht="15" customHeight="1">
      <c r="A23" s="208"/>
      <c r="B23" s="211"/>
      <c r="C23" s="48" t="s">
        <v>2</v>
      </c>
      <c r="D23" s="1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F23" s="16">
        <f t="shared" si="0"/>
        <v>0</v>
      </c>
    </row>
    <row r="24" spans="1:32" s="3" customFormat="1" ht="15" customHeight="1">
      <c r="A24" s="208"/>
      <c r="B24" s="211" t="s">
        <v>13</v>
      </c>
      <c r="C24" s="48" t="s">
        <v>1</v>
      </c>
      <c r="D24" s="1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F24" s="17">
        <f t="shared" si="0"/>
        <v>0</v>
      </c>
    </row>
    <row r="25" spans="1:32" s="3" customFormat="1" ht="15" customHeight="1" thickBot="1">
      <c r="A25" s="209"/>
      <c r="B25" s="212"/>
      <c r="C25" s="49" t="s">
        <v>2</v>
      </c>
      <c r="D25" s="13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F25" s="18">
        <f t="shared" si="0"/>
        <v>0</v>
      </c>
    </row>
    <row r="26" spans="1:32" s="3" customFormat="1" ht="15" customHeight="1">
      <c r="A26" s="213" t="s">
        <v>34</v>
      </c>
      <c r="B26" s="216" t="s">
        <v>14</v>
      </c>
      <c r="C26" s="44" t="s">
        <v>1</v>
      </c>
      <c r="D26" s="28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>
        <v>1</v>
      </c>
      <c r="P26" s="27"/>
      <c r="Q26" s="27"/>
      <c r="R26" s="27"/>
      <c r="S26" s="27"/>
      <c r="T26" s="27"/>
      <c r="U26" s="27">
        <v>3</v>
      </c>
      <c r="V26" s="27"/>
      <c r="W26" s="27"/>
      <c r="X26" s="27"/>
      <c r="Y26" s="27"/>
      <c r="Z26" s="27"/>
      <c r="AA26" s="27">
        <v>2</v>
      </c>
      <c r="AB26" s="27"/>
      <c r="AC26" s="27"/>
      <c r="AD26" s="27">
        <v>2</v>
      </c>
      <c r="AF26" s="63">
        <f t="shared" si="0"/>
        <v>8</v>
      </c>
    </row>
    <row r="27" spans="1:32" s="3" customFormat="1" ht="15" customHeight="1">
      <c r="A27" s="214"/>
      <c r="B27" s="217"/>
      <c r="C27" s="45" t="s">
        <v>2</v>
      </c>
      <c r="D27" s="30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F27" s="64">
        <f t="shared" si="0"/>
        <v>0</v>
      </c>
    </row>
    <row r="28" spans="1:32" s="3" customFormat="1" ht="15" customHeight="1">
      <c r="A28" s="214"/>
      <c r="B28" s="217" t="s">
        <v>15</v>
      </c>
      <c r="C28" s="45" t="s">
        <v>1</v>
      </c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F28" s="65">
        <f t="shared" si="0"/>
        <v>0</v>
      </c>
    </row>
    <row r="29" spans="1:32" s="3" customFormat="1" ht="15" customHeight="1">
      <c r="A29" s="214"/>
      <c r="B29" s="217"/>
      <c r="C29" s="45" t="s">
        <v>2</v>
      </c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F29" s="66">
        <f t="shared" si="0"/>
        <v>0</v>
      </c>
    </row>
    <row r="30" spans="1:32" s="3" customFormat="1" ht="15" customHeight="1">
      <c r="A30" s="214"/>
      <c r="B30" s="217" t="s">
        <v>17</v>
      </c>
      <c r="C30" s="45" t="s">
        <v>1</v>
      </c>
      <c r="D30" s="3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F30" s="64">
        <f t="shared" si="0"/>
        <v>0</v>
      </c>
    </row>
    <row r="31" spans="1:32" s="3" customFormat="1" ht="15" customHeight="1">
      <c r="A31" s="214"/>
      <c r="B31" s="217"/>
      <c r="C31" s="45" t="s">
        <v>2</v>
      </c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F31" s="67">
        <f t="shared" si="0"/>
        <v>0</v>
      </c>
    </row>
    <row r="32" spans="1:32" s="3" customFormat="1" ht="15" customHeight="1">
      <c r="A32" s="214"/>
      <c r="B32" s="217" t="s">
        <v>16</v>
      </c>
      <c r="C32" s="45" t="s">
        <v>1</v>
      </c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F32" s="64">
        <f t="shared" si="0"/>
        <v>0</v>
      </c>
    </row>
    <row r="33" spans="1:32" s="3" customFormat="1" ht="15" customHeight="1">
      <c r="A33" s="214"/>
      <c r="B33" s="217"/>
      <c r="C33" s="45" t="s">
        <v>2</v>
      </c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F33" s="66">
        <f t="shared" si="0"/>
        <v>0</v>
      </c>
    </row>
    <row r="34" spans="1:32" s="3" customFormat="1" ht="15" customHeight="1">
      <c r="A34" s="214"/>
      <c r="B34" s="217" t="s">
        <v>18</v>
      </c>
      <c r="C34" s="45" t="s">
        <v>1</v>
      </c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F34" s="64">
        <f t="shared" si="0"/>
        <v>0</v>
      </c>
    </row>
    <row r="35" spans="1:32" s="3" customFormat="1" ht="15" customHeight="1">
      <c r="A35" s="214"/>
      <c r="B35" s="217"/>
      <c r="C35" s="45" t="s">
        <v>2</v>
      </c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F35" s="64">
        <f t="shared" si="0"/>
        <v>0</v>
      </c>
    </row>
    <row r="36" spans="1:32" s="3" customFormat="1" ht="15" customHeight="1">
      <c r="A36" s="214"/>
      <c r="B36" s="217" t="s">
        <v>13</v>
      </c>
      <c r="C36" s="45" t="s">
        <v>1</v>
      </c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F36" s="65">
        <f t="shared" si="0"/>
        <v>0</v>
      </c>
    </row>
    <row r="37" spans="1:32" s="3" customFormat="1" ht="15" customHeight="1" thickBot="1">
      <c r="A37" s="215"/>
      <c r="B37" s="218"/>
      <c r="C37" s="46" t="s">
        <v>2</v>
      </c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F37" s="68">
        <f t="shared" si="0"/>
        <v>0</v>
      </c>
    </row>
    <row r="38" spans="1:32" s="3" customFormat="1" ht="15" customHeight="1">
      <c r="A38" s="207" t="s">
        <v>35</v>
      </c>
      <c r="B38" s="210" t="s">
        <v>14</v>
      </c>
      <c r="C38" s="47" t="s">
        <v>1</v>
      </c>
      <c r="D38" s="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>
        <v>4</v>
      </c>
      <c r="V38" s="20"/>
      <c r="W38" s="20">
        <v>2</v>
      </c>
      <c r="X38" s="20"/>
      <c r="Y38" s="20"/>
      <c r="Z38" s="20"/>
      <c r="AA38" s="20"/>
      <c r="AB38" s="20">
        <v>2</v>
      </c>
      <c r="AC38" s="20"/>
      <c r="AD38" s="20">
        <v>1</v>
      </c>
      <c r="AF38" s="14">
        <f t="shared" si="0"/>
        <v>9</v>
      </c>
    </row>
    <row r="39" spans="1:32" s="3" customFormat="1" ht="15" customHeight="1">
      <c r="A39" s="208"/>
      <c r="B39" s="211"/>
      <c r="C39" s="48" t="s">
        <v>2</v>
      </c>
      <c r="D39" s="11"/>
      <c r="E39" s="21"/>
      <c r="F39" s="21"/>
      <c r="G39" s="21">
        <v>5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>
        <v>4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F39" s="16">
        <f t="shared" si="0"/>
        <v>9</v>
      </c>
    </row>
    <row r="40" spans="1:32" s="3" customFormat="1" ht="15" customHeight="1">
      <c r="A40" s="208"/>
      <c r="B40" s="211" t="s">
        <v>15</v>
      </c>
      <c r="C40" s="48" t="s">
        <v>1</v>
      </c>
      <c r="D40" s="1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F40" s="17">
        <f t="shared" si="0"/>
        <v>0</v>
      </c>
    </row>
    <row r="41" spans="1:32" s="3" customFormat="1" ht="15" customHeight="1">
      <c r="A41" s="208"/>
      <c r="B41" s="211"/>
      <c r="C41" s="48" t="s">
        <v>2</v>
      </c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F41" s="69">
        <f t="shared" si="0"/>
        <v>0</v>
      </c>
    </row>
    <row r="42" spans="1:32" s="3" customFormat="1" ht="15" customHeight="1">
      <c r="A42" s="208"/>
      <c r="B42" s="211" t="s">
        <v>17</v>
      </c>
      <c r="C42" s="48" t="s">
        <v>1</v>
      </c>
      <c r="D42" s="1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F42" s="16">
        <f t="shared" si="0"/>
        <v>0</v>
      </c>
    </row>
    <row r="43" spans="1:32" s="3" customFormat="1" ht="15" customHeight="1">
      <c r="A43" s="208"/>
      <c r="B43" s="211"/>
      <c r="C43" s="48" t="s">
        <v>2</v>
      </c>
      <c r="D43" s="10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F43" s="15">
        <f t="shared" si="0"/>
        <v>0</v>
      </c>
    </row>
    <row r="44" spans="1:32" s="3" customFormat="1" ht="15" customHeight="1">
      <c r="A44" s="208"/>
      <c r="B44" s="211" t="s">
        <v>16</v>
      </c>
      <c r="C44" s="48" t="s">
        <v>1</v>
      </c>
      <c r="D44" s="1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F44" s="16">
        <f t="shared" si="0"/>
        <v>0</v>
      </c>
    </row>
    <row r="45" spans="1:32" s="3" customFormat="1" ht="15" customHeight="1">
      <c r="A45" s="208"/>
      <c r="B45" s="211"/>
      <c r="C45" s="48" t="s">
        <v>2</v>
      </c>
      <c r="D45" s="23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F45" s="69">
        <f t="shared" si="0"/>
        <v>0</v>
      </c>
    </row>
    <row r="46" spans="1:32" s="3" customFormat="1" ht="15" customHeight="1">
      <c r="A46" s="208"/>
      <c r="B46" s="211" t="s">
        <v>18</v>
      </c>
      <c r="C46" s="48" t="s">
        <v>1</v>
      </c>
      <c r="D46" s="1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F46" s="16">
        <f t="shared" si="0"/>
        <v>0</v>
      </c>
    </row>
    <row r="47" spans="1:32" s="3" customFormat="1" ht="15" customHeight="1">
      <c r="A47" s="208"/>
      <c r="B47" s="211"/>
      <c r="C47" s="48" t="s">
        <v>2</v>
      </c>
      <c r="D47" s="1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F47" s="16">
        <f t="shared" si="0"/>
        <v>0</v>
      </c>
    </row>
    <row r="48" spans="1:32" s="3" customFormat="1" ht="15" customHeight="1">
      <c r="A48" s="208"/>
      <c r="B48" s="211" t="s">
        <v>13</v>
      </c>
      <c r="C48" s="48" t="s">
        <v>1</v>
      </c>
      <c r="D48" s="1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F48" s="17">
        <f t="shared" si="0"/>
        <v>0</v>
      </c>
    </row>
    <row r="49" spans="1:32" s="3" customFormat="1" ht="15" customHeight="1" thickBot="1">
      <c r="A49" s="209"/>
      <c r="B49" s="212"/>
      <c r="C49" s="49" t="s">
        <v>2</v>
      </c>
      <c r="D49" s="13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F49" s="18">
        <f t="shared" si="0"/>
        <v>0</v>
      </c>
    </row>
    <row r="50" spans="1:32" s="3" customFormat="1" ht="15" customHeight="1" thickBot="1">
      <c r="A50" s="2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F50" s="7"/>
    </row>
    <row r="51" spans="1:32" s="3" customFormat="1" ht="15" customHeight="1">
      <c r="A51" s="226" t="s">
        <v>8</v>
      </c>
      <c r="B51" s="227"/>
      <c r="C51" s="227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F51" s="58"/>
    </row>
    <row r="52" spans="1:32" s="3" customFormat="1" ht="15" customHeight="1">
      <c r="A52" s="228" t="s">
        <v>14</v>
      </c>
      <c r="B52" s="229"/>
      <c r="C52" s="50" t="s">
        <v>1</v>
      </c>
      <c r="D52" s="42">
        <f>D2+D6+D10+D12+D14+D18+D22+D24+D26+D30+D34+D36+D38+D42+D46+D48</f>
        <v>0</v>
      </c>
      <c r="E52" s="42">
        <f aca="true" t="shared" si="1" ref="E52:AD52">E2+E6+E10+E12+E14+E18+E22+E24+E26+E30+E34+E36+E38+E42+E46+E48</f>
        <v>0</v>
      </c>
      <c r="F52" s="42">
        <f t="shared" si="1"/>
        <v>0</v>
      </c>
      <c r="G52" s="42">
        <f t="shared" si="1"/>
        <v>0</v>
      </c>
      <c r="H52" s="42">
        <f t="shared" si="1"/>
        <v>0</v>
      </c>
      <c r="I52" s="42">
        <f t="shared" si="1"/>
        <v>0</v>
      </c>
      <c r="J52" s="42">
        <f t="shared" si="1"/>
        <v>0</v>
      </c>
      <c r="K52" s="42">
        <f t="shared" si="1"/>
        <v>0</v>
      </c>
      <c r="L52" s="42">
        <f t="shared" si="1"/>
        <v>0</v>
      </c>
      <c r="M52" s="42">
        <f t="shared" si="1"/>
        <v>0</v>
      </c>
      <c r="N52" s="42">
        <f t="shared" si="1"/>
        <v>0</v>
      </c>
      <c r="O52" s="42">
        <f t="shared" si="1"/>
        <v>1</v>
      </c>
      <c r="P52" s="42">
        <f t="shared" si="1"/>
        <v>0</v>
      </c>
      <c r="Q52" s="42">
        <f t="shared" si="1"/>
        <v>0</v>
      </c>
      <c r="R52" s="42">
        <f t="shared" si="1"/>
        <v>0</v>
      </c>
      <c r="S52" s="42">
        <f t="shared" si="1"/>
        <v>0</v>
      </c>
      <c r="T52" s="42">
        <f t="shared" si="1"/>
        <v>0</v>
      </c>
      <c r="U52" s="42">
        <f t="shared" si="1"/>
        <v>7</v>
      </c>
      <c r="V52" s="42">
        <f t="shared" si="1"/>
        <v>0</v>
      </c>
      <c r="W52" s="42">
        <f t="shared" si="1"/>
        <v>2</v>
      </c>
      <c r="X52" s="42">
        <f t="shared" si="1"/>
        <v>0</v>
      </c>
      <c r="Y52" s="42">
        <f t="shared" si="1"/>
        <v>0</v>
      </c>
      <c r="Z52" s="42">
        <f t="shared" si="1"/>
        <v>0</v>
      </c>
      <c r="AA52" s="42">
        <f t="shared" si="1"/>
        <v>2</v>
      </c>
      <c r="AB52" s="42">
        <f t="shared" si="1"/>
        <v>2</v>
      </c>
      <c r="AC52" s="42">
        <f t="shared" si="1"/>
        <v>0</v>
      </c>
      <c r="AD52" s="42">
        <f t="shared" si="1"/>
        <v>3</v>
      </c>
      <c r="AF52" s="59">
        <f>AF2+AF6+AF10+AF12+AF14+AF18+AF22+AF24+AF26+AF30+AF34+AF36+AF38+AF42+AF46+AF48</f>
        <v>17</v>
      </c>
    </row>
    <row r="53" spans="1:32" s="3" customFormat="1" ht="15" customHeight="1">
      <c r="A53" s="230"/>
      <c r="B53" s="231"/>
      <c r="C53" s="51" t="s">
        <v>2</v>
      </c>
      <c r="D53" s="43">
        <f>D3+D7+D11+D13+D15+D19+D23+D25+D27+D31+D35+D37+D39+D43+D47+D49</f>
        <v>15</v>
      </c>
      <c r="E53" s="43">
        <f aca="true" t="shared" si="2" ref="E53:AD53">E3+E7+E11+E13+E15+E19+E23+E25+E27+E31+E35+E37+E39+E43+E47+E49</f>
        <v>17</v>
      </c>
      <c r="F53" s="43">
        <f t="shared" si="2"/>
        <v>10</v>
      </c>
      <c r="G53" s="43">
        <f t="shared" si="2"/>
        <v>12</v>
      </c>
      <c r="H53" s="43">
        <f t="shared" si="2"/>
        <v>0</v>
      </c>
      <c r="I53" s="43">
        <f t="shared" si="2"/>
        <v>9</v>
      </c>
      <c r="J53" s="43">
        <f t="shared" si="2"/>
        <v>0</v>
      </c>
      <c r="K53" s="43">
        <f t="shared" si="2"/>
        <v>2</v>
      </c>
      <c r="L53" s="43">
        <f t="shared" si="2"/>
        <v>3</v>
      </c>
      <c r="M53" s="43">
        <f t="shared" si="2"/>
        <v>9</v>
      </c>
      <c r="N53" s="43">
        <f t="shared" si="2"/>
        <v>12</v>
      </c>
      <c r="O53" s="43">
        <f t="shared" si="2"/>
        <v>13</v>
      </c>
      <c r="P53" s="43">
        <f t="shared" si="2"/>
        <v>2</v>
      </c>
      <c r="Q53" s="43">
        <f t="shared" si="2"/>
        <v>0</v>
      </c>
      <c r="R53" s="43">
        <f t="shared" si="2"/>
        <v>5</v>
      </c>
      <c r="S53" s="43">
        <f t="shared" si="2"/>
        <v>16</v>
      </c>
      <c r="T53" s="43">
        <f t="shared" si="2"/>
        <v>6</v>
      </c>
      <c r="U53" s="43">
        <f t="shared" si="2"/>
        <v>24</v>
      </c>
      <c r="V53" s="43">
        <f t="shared" si="2"/>
        <v>17</v>
      </c>
      <c r="W53" s="43">
        <f t="shared" si="2"/>
        <v>12</v>
      </c>
      <c r="X53" s="43">
        <f t="shared" si="2"/>
        <v>0</v>
      </c>
      <c r="Y53" s="43">
        <f t="shared" si="2"/>
        <v>6</v>
      </c>
      <c r="Z53" s="43">
        <f t="shared" si="2"/>
        <v>12</v>
      </c>
      <c r="AA53" s="43">
        <f t="shared" si="2"/>
        <v>19</v>
      </c>
      <c r="AB53" s="43">
        <f t="shared" si="2"/>
        <v>13</v>
      </c>
      <c r="AC53" s="43">
        <f t="shared" si="2"/>
        <v>14</v>
      </c>
      <c r="AD53" s="43">
        <f t="shared" si="2"/>
        <v>11</v>
      </c>
      <c r="AF53" s="60">
        <f>AF3+AF7+AF11+AF13+AF15+AF19+AF23+AF25+AF27+AF31+AF35+AF37+AF39+AF43+AF47+AF49</f>
        <v>259</v>
      </c>
    </row>
    <row r="54" spans="1:32" s="3" customFormat="1" ht="15" customHeight="1">
      <c r="A54" s="228" t="s">
        <v>15</v>
      </c>
      <c r="B54" s="229"/>
      <c r="C54" s="50" t="s">
        <v>1</v>
      </c>
      <c r="D54" s="42">
        <f>D4+D6+D12+D16+D18+D24+D28+D30+D36+D40+D42+D48</f>
        <v>0</v>
      </c>
      <c r="E54" s="42">
        <f aca="true" t="shared" si="3" ref="E54:AD54">E4+E6+E12+E16+E18+E24+E28+E30+E36+E40+E42+E48</f>
        <v>0</v>
      </c>
      <c r="F54" s="42">
        <f t="shared" si="3"/>
        <v>0</v>
      </c>
      <c r="G54" s="42">
        <f t="shared" si="3"/>
        <v>0</v>
      </c>
      <c r="H54" s="42">
        <f t="shared" si="3"/>
        <v>0</v>
      </c>
      <c r="I54" s="42">
        <f t="shared" si="3"/>
        <v>0</v>
      </c>
      <c r="J54" s="42">
        <f t="shared" si="3"/>
        <v>0</v>
      </c>
      <c r="K54" s="42">
        <f t="shared" si="3"/>
        <v>0</v>
      </c>
      <c r="L54" s="42">
        <f t="shared" si="3"/>
        <v>0</v>
      </c>
      <c r="M54" s="42">
        <f t="shared" si="3"/>
        <v>0</v>
      </c>
      <c r="N54" s="42">
        <f t="shared" si="3"/>
        <v>0</v>
      </c>
      <c r="O54" s="42">
        <f t="shared" si="3"/>
        <v>0</v>
      </c>
      <c r="P54" s="42">
        <f t="shared" si="3"/>
        <v>0</v>
      </c>
      <c r="Q54" s="42">
        <f t="shared" si="3"/>
        <v>0</v>
      </c>
      <c r="R54" s="42">
        <f t="shared" si="3"/>
        <v>0</v>
      </c>
      <c r="S54" s="42">
        <f t="shared" si="3"/>
        <v>0</v>
      </c>
      <c r="T54" s="42">
        <f t="shared" si="3"/>
        <v>0</v>
      </c>
      <c r="U54" s="42">
        <f t="shared" si="3"/>
        <v>0</v>
      </c>
      <c r="V54" s="42">
        <f t="shared" si="3"/>
        <v>0</v>
      </c>
      <c r="W54" s="42">
        <f t="shared" si="3"/>
        <v>0</v>
      </c>
      <c r="X54" s="42">
        <f t="shared" si="3"/>
        <v>0</v>
      </c>
      <c r="Y54" s="42">
        <f t="shared" si="3"/>
        <v>0</v>
      </c>
      <c r="Z54" s="42">
        <f t="shared" si="3"/>
        <v>0</v>
      </c>
      <c r="AA54" s="42">
        <f t="shared" si="3"/>
        <v>0</v>
      </c>
      <c r="AB54" s="42">
        <f t="shared" si="3"/>
        <v>0</v>
      </c>
      <c r="AC54" s="42">
        <f t="shared" si="3"/>
        <v>0</v>
      </c>
      <c r="AD54" s="42">
        <f t="shared" si="3"/>
        <v>0</v>
      </c>
      <c r="AF54" s="59">
        <f>AF4+AF6+AF12+AF16+AF18+AF24+AF28+AF30+AF36+AF40+AF42+AF48</f>
        <v>0</v>
      </c>
    </row>
    <row r="55" spans="1:32" s="3" customFormat="1" ht="15" customHeight="1">
      <c r="A55" s="230"/>
      <c r="B55" s="231"/>
      <c r="C55" s="51" t="s">
        <v>2</v>
      </c>
      <c r="D55" s="43">
        <f>D5+D7+D13+D17+D19+D25+D29+D31+D37+D41+D43+D49</f>
        <v>0</v>
      </c>
      <c r="E55" s="43">
        <f aca="true" t="shared" si="4" ref="E55:AD55">E5+E7+E13+E17+E19+E25+E29+E31+E37+E41+E43+E49</f>
        <v>0</v>
      </c>
      <c r="F55" s="43">
        <f t="shared" si="4"/>
        <v>0</v>
      </c>
      <c r="G55" s="43">
        <f t="shared" si="4"/>
        <v>0</v>
      </c>
      <c r="H55" s="43">
        <f t="shared" si="4"/>
        <v>0</v>
      </c>
      <c r="I55" s="43">
        <f t="shared" si="4"/>
        <v>0</v>
      </c>
      <c r="J55" s="43">
        <f t="shared" si="4"/>
        <v>0</v>
      </c>
      <c r="K55" s="43">
        <f t="shared" si="4"/>
        <v>0</v>
      </c>
      <c r="L55" s="43">
        <f t="shared" si="4"/>
        <v>0</v>
      </c>
      <c r="M55" s="43">
        <f t="shared" si="4"/>
        <v>0</v>
      </c>
      <c r="N55" s="43">
        <f t="shared" si="4"/>
        <v>0</v>
      </c>
      <c r="O55" s="43">
        <f t="shared" si="4"/>
        <v>0</v>
      </c>
      <c r="P55" s="43">
        <f t="shared" si="4"/>
        <v>0</v>
      </c>
      <c r="Q55" s="43">
        <f t="shared" si="4"/>
        <v>0</v>
      </c>
      <c r="R55" s="43">
        <f t="shared" si="4"/>
        <v>0</v>
      </c>
      <c r="S55" s="43">
        <f t="shared" si="4"/>
        <v>0</v>
      </c>
      <c r="T55" s="43">
        <f t="shared" si="4"/>
        <v>0</v>
      </c>
      <c r="U55" s="43">
        <f t="shared" si="4"/>
        <v>0</v>
      </c>
      <c r="V55" s="43">
        <f t="shared" si="4"/>
        <v>0</v>
      </c>
      <c r="W55" s="43">
        <f t="shared" si="4"/>
        <v>0</v>
      </c>
      <c r="X55" s="43">
        <f t="shared" si="4"/>
        <v>0</v>
      </c>
      <c r="Y55" s="43">
        <f t="shared" si="4"/>
        <v>0</v>
      </c>
      <c r="Z55" s="43">
        <f t="shared" si="4"/>
        <v>0</v>
      </c>
      <c r="AA55" s="43">
        <f t="shared" si="4"/>
        <v>0</v>
      </c>
      <c r="AB55" s="43">
        <f t="shared" si="4"/>
        <v>0</v>
      </c>
      <c r="AC55" s="43">
        <f t="shared" si="4"/>
        <v>0</v>
      </c>
      <c r="AD55" s="43">
        <f t="shared" si="4"/>
        <v>0</v>
      </c>
      <c r="AF55" s="60">
        <f>AF5+AF7+AF13+AF17+AF19+AF25+AF29+AF31+AF37+AF41+AF43+AF49</f>
        <v>0</v>
      </c>
    </row>
    <row r="56" spans="1:32" s="3" customFormat="1" ht="15" customHeight="1">
      <c r="A56" s="219" t="s">
        <v>16</v>
      </c>
      <c r="B56" s="220"/>
      <c r="C56" s="52" t="s">
        <v>1</v>
      </c>
      <c r="D56" s="40">
        <f>D8+D10+D12+D20+D22+D24+D32+D34+D36+D44+D46+D48</f>
        <v>0</v>
      </c>
      <c r="E56" s="40">
        <f aca="true" t="shared" si="5" ref="E56:AD56">E8+E10+E12+E20+E22+E24+E32+E34+E36+E44+E46+E48</f>
        <v>0</v>
      </c>
      <c r="F56" s="40">
        <f t="shared" si="5"/>
        <v>0</v>
      </c>
      <c r="G56" s="40">
        <f t="shared" si="5"/>
        <v>0</v>
      </c>
      <c r="H56" s="40">
        <f t="shared" si="5"/>
        <v>0</v>
      </c>
      <c r="I56" s="40">
        <f t="shared" si="5"/>
        <v>0</v>
      </c>
      <c r="J56" s="40">
        <f t="shared" si="5"/>
        <v>0</v>
      </c>
      <c r="K56" s="40">
        <f t="shared" si="5"/>
        <v>0</v>
      </c>
      <c r="L56" s="40">
        <f t="shared" si="5"/>
        <v>0</v>
      </c>
      <c r="M56" s="40">
        <f t="shared" si="5"/>
        <v>0</v>
      </c>
      <c r="N56" s="40">
        <f t="shared" si="5"/>
        <v>0</v>
      </c>
      <c r="O56" s="40">
        <f t="shared" si="5"/>
        <v>0</v>
      </c>
      <c r="P56" s="40">
        <f t="shared" si="5"/>
        <v>0</v>
      </c>
      <c r="Q56" s="40">
        <f t="shared" si="5"/>
        <v>0</v>
      </c>
      <c r="R56" s="40">
        <f t="shared" si="5"/>
        <v>0</v>
      </c>
      <c r="S56" s="40">
        <f t="shared" si="5"/>
        <v>0</v>
      </c>
      <c r="T56" s="40">
        <f t="shared" si="5"/>
        <v>0</v>
      </c>
      <c r="U56" s="40">
        <f t="shared" si="5"/>
        <v>0</v>
      </c>
      <c r="V56" s="40">
        <f t="shared" si="5"/>
        <v>0</v>
      </c>
      <c r="W56" s="40">
        <f t="shared" si="5"/>
        <v>0</v>
      </c>
      <c r="X56" s="40">
        <f t="shared" si="5"/>
        <v>0</v>
      </c>
      <c r="Y56" s="40">
        <f t="shared" si="5"/>
        <v>0</v>
      </c>
      <c r="Z56" s="40">
        <f t="shared" si="5"/>
        <v>0</v>
      </c>
      <c r="AA56" s="40">
        <f t="shared" si="5"/>
        <v>0</v>
      </c>
      <c r="AB56" s="40">
        <f t="shared" si="5"/>
        <v>0</v>
      </c>
      <c r="AC56" s="40">
        <f t="shared" si="5"/>
        <v>0</v>
      </c>
      <c r="AD56" s="40">
        <f t="shared" si="5"/>
        <v>0</v>
      </c>
      <c r="AF56" s="61">
        <f>AF8+AF10+AF12+AF20+AF22+AF24+AF32+AF34+AF36+AF44+AF46+AF48</f>
        <v>0</v>
      </c>
    </row>
    <row r="57" spans="1:32" s="3" customFormat="1" ht="15" customHeight="1" thickBot="1">
      <c r="A57" s="221"/>
      <c r="B57" s="222"/>
      <c r="C57" s="53" t="s">
        <v>2</v>
      </c>
      <c r="D57" s="41">
        <f>D9+D11+D13+D21+D23+D25+D33+D35+D37+D45+D47+D49</f>
        <v>0</v>
      </c>
      <c r="E57" s="41">
        <f aca="true" t="shared" si="6" ref="E57:AD57">E9+E11+E13+E21+E23+E25+E33+E35+E37+E45+E47+E49</f>
        <v>0</v>
      </c>
      <c r="F57" s="41">
        <f t="shared" si="6"/>
        <v>0</v>
      </c>
      <c r="G57" s="41">
        <f t="shared" si="6"/>
        <v>0</v>
      </c>
      <c r="H57" s="41">
        <f t="shared" si="6"/>
        <v>0</v>
      </c>
      <c r="I57" s="41">
        <f t="shared" si="6"/>
        <v>0</v>
      </c>
      <c r="J57" s="41">
        <f t="shared" si="6"/>
        <v>0</v>
      </c>
      <c r="K57" s="41">
        <f t="shared" si="6"/>
        <v>0</v>
      </c>
      <c r="L57" s="41">
        <f t="shared" si="6"/>
        <v>0</v>
      </c>
      <c r="M57" s="41">
        <f t="shared" si="6"/>
        <v>0</v>
      </c>
      <c r="N57" s="41">
        <f t="shared" si="6"/>
        <v>0</v>
      </c>
      <c r="O57" s="41">
        <f t="shared" si="6"/>
        <v>0</v>
      </c>
      <c r="P57" s="41">
        <f t="shared" si="6"/>
        <v>0</v>
      </c>
      <c r="Q57" s="41">
        <f t="shared" si="6"/>
        <v>0</v>
      </c>
      <c r="R57" s="41">
        <f t="shared" si="6"/>
        <v>0</v>
      </c>
      <c r="S57" s="41">
        <f t="shared" si="6"/>
        <v>0</v>
      </c>
      <c r="T57" s="41">
        <f t="shared" si="6"/>
        <v>0</v>
      </c>
      <c r="U57" s="41">
        <f t="shared" si="6"/>
        <v>0</v>
      </c>
      <c r="V57" s="41">
        <f t="shared" si="6"/>
        <v>0</v>
      </c>
      <c r="W57" s="41">
        <f t="shared" si="6"/>
        <v>0</v>
      </c>
      <c r="X57" s="41">
        <f t="shared" si="6"/>
        <v>0</v>
      </c>
      <c r="Y57" s="41">
        <f t="shared" si="6"/>
        <v>0</v>
      </c>
      <c r="Z57" s="41">
        <f t="shared" si="6"/>
        <v>0</v>
      </c>
      <c r="AA57" s="41">
        <f t="shared" si="6"/>
        <v>0</v>
      </c>
      <c r="AB57" s="41">
        <f t="shared" si="6"/>
        <v>0</v>
      </c>
      <c r="AC57" s="41">
        <f t="shared" si="6"/>
        <v>0</v>
      </c>
      <c r="AD57" s="41">
        <f t="shared" si="6"/>
        <v>0</v>
      </c>
      <c r="AF57" s="62">
        <f>AF9+AF11+AF13+AF21+AF23+AF25+AF33+AF35+AF37+AF45+AF47+AF49</f>
        <v>0</v>
      </c>
    </row>
    <row r="58" s="3" customFormat="1" ht="19.5" customHeight="1">
      <c r="C58" s="19"/>
    </row>
    <row r="59" s="3" customFormat="1" ht="19.5" customHeight="1">
      <c r="C59" s="19"/>
    </row>
    <row r="60" s="3" customFormat="1" ht="19.5" customHeight="1">
      <c r="C60" s="19"/>
    </row>
    <row r="61" s="3" customFormat="1" ht="19.5" customHeight="1">
      <c r="C61" s="19"/>
    </row>
    <row r="62" s="3" customFormat="1" ht="19.5" customHeight="1">
      <c r="C62" s="19"/>
    </row>
    <row r="63" s="3" customFormat="1" ht="19.5" customHeight="1">
      <c r="C63" s="19"/>
    </row>
    <row r="64" s="3" customFormat="1" ht="19.5" customHeight="1">
      <c r="C64" s="19"/>
    </row>
    <row r="65" s="3" customFormat="1" ht="19.5" customHeight="1">
      <c r="C65" s="19"/>
    </row>
    <row r="66" s="3" customFormat="1" ht="19.5" customHeight="1">
      <c r="C66" s="19"/>
    </row>
    <row r="67" s="3" customFormat="1" ht="19.5" customHeight="1">
      <c r="C67" s="19"/>
    </row>
    <row r="68" ht="19.5" customHeight="1"/>
  </sheetData>
  <mergeCells count="32">
    <mergeCell ref="A56:B57"/>
    <mergeCell ref="A1:C1"/>
    <mergeCell ref="A51:C51"/>
    <mergeCell ref="A52:B53"/>
    <mergeCell ref="A54:B55"/>
    <mergeCell ref="B2:B3"/>
    <mergeCell ref="B4:B5"/>
    <mergeCell ref="B6:B7"/>
    <mergeCell ref="B8:B9"/>
    <mergeCell ref="B10:B11"/>
    <mergeCell ref="B12:B13"/>
    <mergeCell ref="A14:A25"/>
    <mergeCell ref="B14:B15"/>
    <mergeCell ref="B16:B17"/>
    <mergeCell ref="B18:B19"/>
    <mergeCell ref="B20:B21"/>
    <mergeCell ref="B22:B23"/>
    <mergeCell ref="B24:B25"/>
    <mergeCell ref="A26:A37"/>
    <mergeCell ref="B26:B27"/>
    <mergeCell ref="B28:B29"/>
    <mergeCell ref="B30:B31"/>
    <mergeCell ref="B32:B33"/>
    <mergeCell ref="B34:B35"/>
    <mergeCell ref="B36:B37"/>
    <mergeCell ref="A38:A49"/>
    <mergeCell ref="B38:B39"/>
    <mergeCell ref="B40:B41"/>
    <mergeCell ref="B42:B43"/>
    <mergeCell ref="B44:B45"/>
    <mergeCell ref="B46:B47"/>
    <mergeCell ref="B48:B4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zoomScale="90" zoomScaleNormal="90" workbookViewId="0" topLeftCell="A1">
      <selection activeCell="B2" sqref="B2:B29"/>
    </sheetView>
  </sheetViews>
  <sheetFormatPr defaultColWidth="11.421875" defaultRowHeight="12.75"/>
  <cols>
    <col min="1" max="1" width="29.140625" style="0" customWidth="1"/>
    <col min="2" max="2" width="159.8515625" style="0" customWidth="1"/>
  </cols>
  <sheetData>
    <row r="1" spans="1:2" s="3" customFormat="1" ht="30" customHeight="1" thickBot="1">
      <c r="A1" s="57" t="str">
        <f>Fréquentation!A1</f>
        <v>fev 2011</v>
      </c>
      <c r="B1" s="56" t="s">
        <v>28</v>
      </c>
    </row>
    <row r="2" spans="1:2" s="3" customFormat="1" ht="15" customHeight="1">
      <c r="A2" s="54">
        <v>40575</v>
      </c>
      <c r="B2" s="5"/>
    </row>
    <row r="3" spans="1:2" s="3" customFormat="1" ht="15" customHeight="1">
      <c r="A3" s="54">
        <v>40576</v>
      </c>
      <c r="B3" s="5"/>
    </row>
    <row r="4" spans="1:2" s="3" customFormat="1" ht="15" customHeight="1">
      <c r="A4" s="54">
        <v>40577</v>
      </c>
      <c r="B4" s="5"/>
    </row>
    <row r="5" spans="1:2" s="3" customFormat="1" ht="15" customHeight="1">
      <c r="A5" s="54">
        <v>40578</v>
      </c>
      <c r="B5" s="5"/>
    </row>
    <row r="6" spans="1:2" s="3" customFormat="1" ht="15" customHeight="1">
      <c r="A6" s="54">
        <v>40579</v>
      </c>
      <c r="B6" s="5"/>
    </row>
    <row r="7" spans="1:2" s="3" customFormat="1" ht="15" customHeight="1">
      <c r="A7" s="54">
        <v>40580</v>
      </c>
      <c r="B7" s="5"/>
    </row>
    <row r="8" spans="1:2" s="3" customFormat="1" ht="15" customHeight="1">
      <c r="A8" s="54">
        <v>40581</v>
      </c>
      <c r="B8" s="5"/>
    </row>
    <row r="9" spans="1:2" s="3" customFormat="1" ht="15" customHeight="1">
      <c r="A9" s="54">
        <v>40582</v>
      </c>
      <c r="B9" s="5"/>
    </row>
    <row r="10" spans="1:2" s="3" customFormat="1" ht="15" customHeight="1">
      <c r="A10" s="54">
        <v>40583</v>
      </c>
      <c r="B10" s="5"/>
    </row>
    <row r="11" spans="1:2" s="3" customFormat="1" ht="15" customHeight="1">
      <c r="A11" s="54">
        <v>40584</v>
      </c>
      <c r="B11" s="5"/>
    </row>
    <row r="12" spans="1:2" s="3" customFormat="1" ht="15" customHeight="1">
      <c r="A12" s="54">
        <v>40585</v>
      </c>
      <c r="B12" s="5"/>
    </row>
    <row r="13" spans="1:2" s="3" customFormat="1" ht="15" customHeight="1">
      <c r="A13" s="54">
        <v>40586</v>
      </c>
      <c r="B13" s="5"/>
    </row>
    <row r="14" spans="1:2" s="3" customFormat="1" ht="15" customHeight="1">
      <c r="A14" s="54">
        <v>40587</v>
      </c>
      <c r="B14" s="5"/>
    </row>
    <row r="15" spans="1:2" s="3" customFormat="1" ht="15" customHeight="1">
      <c r="A15" s="54">
        <v>40588</v>
      </c>
      <c r="B15" s="5"/>
    </row>
    <row r="16" spans="1:2" s="3" customFormat="1" ht="15" customHeight="1">
      <c r="A16" s="54">
        <v>40589</v>
      </c>
      <c r="B16" s="5"/>
    </row>
    <row r="17" spans="1:2" s="3" customFormat="1" ht="15" customHeight="1">
      <c r="A17" s="54">
        <v>40590</v>
      </c>
      <c r="B17" s="5"/>
    </row>
    <row r="18" spans="1:2" s="3" customFormat="1" ht="15" customHeight="1">
      <c r="A18" s="54">
        <v>40591</v>
      </c>
      <c r="B18" s="5"/>
    </row>
    <row r="19" spans="1:2" s="3" customFormat="1" ht="15" customHeight="1">
      <c r="A19" s="54">
        <v>40592</v>
      </c>
      <c r="B19" s="5"/>
    </row>
    <row r="20" spans="1:2" s="3" customFormat="1" ht="15" customHeight="1">
      <c r="A20" s="54">
        <v>40593</v>
      </c>
      <c r="B20" s="5"/>
    </row>
    <row r="21" spans="1:2" s="3" customFormat="1" ht="15" customHeight="1">
      <c r="A21" s="54">
        <v>40594</v>
      </c>
      <c r="B21" s="5"/>
    </row>
    <row r="22" spans="1:2" s="3" customFormat="1" ht="15" customHeight="1">
      <c r="A22" s="54">
        <v>40595</v>
      </c>
      <c r="B22" s="5"/>
    </row>
    <row r="23" spans="1:2" s="3" customFormat="1" ht="15" customHeight="1">
      <c r="A23" s="54">
        <v>40596</v>
      </c>
      <c r="B23" s="5"/>
    </row>
    <row r="24" spans="1:2" s="3" customFormat="1" ht="15" customHeight="1">
      <c r="A24" s="54">
        <v>40597</v>
      </c>
      <c r="B24" s="5"/>
    </row>
    <row r="25" spans="1:2" s="3" customFormat="1" ht="15" customHeight="1">
      <c r="A25" s="54">
        <v>40598</v>
      </c>
      <c r="B25" s="5"/>
    </row>
    <row r="26" spans="1:2" s="3" customFormat="1" ht="15" customHeight="1">
      <c r="A26" s="54">
        <v>40599</v>
      </c>
      <c r="B26" s="5"/>
    </row>
    <row r="27" spans="1:2" s="3" customFormat="1" ht="15" customHeight="1">
      <c r="A27" s="54">
        <v>40600</v>
      </c>
      <c r="B27" s="5"/>
    </row>
    <row r="28" spans="1:2" s="3" customFormat="1" ht="15" customHeight="1">
      <c r="A28" s="54">
        <v>40601</v>
      </c>
      <c r="B28" s="5"/>
    </row>
    <row r="29" spans="1:2" s="3" customFormat="1" ht="15" customHeight="1">
      <c r="A29" s="54">
        <v>40602</v>
      </c>
      <c r="B29" s="5"/>
    </row>
    <row r="30" spans="1:2" s="3" customFormat="1" ht="15" customHeight="1">
      <c r="A30" s="54"/>
      <c r="B30" s="5"/>
    </row>
    <row r="31" spans="1:2" s="3" customFormat="1" ht="15" customHeight="1">
      <c r="A31" s="54"/>
      <c r="B31" s="5"/>
    </row>
    <row r="32" spans="1:2" s="3" customFormat="1" ht="15" customHeight="1" thickBot="1">
      <c r="A32" s="55"/>
      <c r="B32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guimet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 brossais</dc:creator>
  <cp:keywords/>
  <dc:description/>
  <cp:lastModifiedBy>roselyne.aliacar</cp:lastModifiedBy>
  <cp:lastPrinted>2011-02-14T09:01:54Z</cp:lastPrinted>
  <dcterms:created xsi:type="dcterms:W3CDTF">2011-02-07T15:35:20Z</dcterms:created>
  <dcterms:modified xsi:type="dcterms:W3CDTF">2013-10-04T17:15:58Z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